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1010" firstSheet="1" activeTab="4"/>
  </bookViews>
  <sheets>
    <sheet name="System" sheetId="1" state="hidden" r:id="rId1"/>
    <sheet name="Реквизиты" sheetId="2" r:id="rId2"/>
    <sheet name="Таблица  1 " sheetId="3" r:id="rId3"/>
    <sheet name="Таблица  2" sheetId="4" r:id="rId4"/>
    <sheet name="печать" sheetId="5" r:id="rId5"/>
  </sheets>
  <externalReferences>
    <externalReference r:id="rId8"/>
  </externalReferences>
  <definedNames>
    <definedName name="_xlnm.Print_Area" localSheetId="4">'печать'!$A$1:$L$221</definedName>
  </definedNames>
  <calcPr fullCalcOnLoad="1"/>
</workbook>
</file>

<file path=xl/sharedStrings.xml><?xml version="1.0" encoding="utf-8"?>
<sst xmlns="http://schemas.openxmlformats.org/spreadsheetml/2006/main" count="1763" uniqueCount="526">
  <si>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</si>
  <si>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</si>
  <si>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</si>
  <si>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</si>
  <si>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</si>
  <si>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</si>
  <si>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</si>
  <si>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</si>
  <si>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</si>
  <si>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</si>
  <si>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</si>
  <si>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</si>
  <si>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</si>
  <si>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</si>
  <si>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</si>
  <si>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</si>
  <si>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</si>
  <si>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</si>
  <si>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</si>
  <si>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</si>
  <si>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</si>
  <si>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</si>
  <si>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</si>
  <si>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</si>
  <si>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</si>
  <si>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</si>
  <si>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</si>
  <si>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</si>
  <si>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</si>
  <si>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</si>
  <si>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</si>
  <si>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</si>
  <si>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</si>
  <si>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</si>
  <si>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</si>
  <si>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</si>
  <si>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</si>
  <si>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</si>
  <si>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</si>
  <si>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</si>
  <si>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</si>
  <si>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</si>
  <si>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</si>
  <si>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</si>
  <si>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</si>
  <si>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</si>
  <si>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</si>
  <si>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</si>
  <si>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</si>
  <si>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</si>
  <si>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</si>
  <si>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</si>
  <si>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</si>
  <si>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</si>
  <si>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</si>
  <si>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</si>
  <si>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</si>
  <si>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</si>
  <si>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</si>
  <si>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</si>
  <si>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</si>
  <si>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</si>
  <si>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</si>
  <si>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</si>
  <si>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</si>
  <si>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</si>
  <si>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</si>
  <si>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</si>
  <si>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</si>
  <si>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</si>
  <si>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</si>
  <si>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</si>
  <si>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</si>
  <si>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</si>
  <si>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192.168.1.2</t>
  </si>
  <si>
    <t>svod_2014</t>
  </si>
  <si>
    <t>фхд_2017</t>
  </si>
  <si>
    <t>ПЛАН финансово-хозяйственной деятельности. Период действия формы: c 01.01.2017</t>
  </si>
  <si>
    <t>01.01.2017</t>
  </si>
  <si>
    <t>Распорядитель Управление образования и молодежной политики администрации Уссурийского городского округа</t>
  </si>
  <si>
    <t>УС</t>
  </si>
  <si>
    <t>Бюджет Уссурийского городского округа</t>
  </si>
  <si>
    <t>31.01.2017</t>
  </si>
  <si>
    <t>REPORTS_ATR_MODIFY_D</t>
  </si>
  <si>
    <t>Дата последнего изменения</t>
  </si>
  <si>
    <t>ФХД 1,2,5,6 раздел</t>
  </si>
  <si>
    <t>ФХД 3,4 раздел</t>
  </si>
  <si>
    <t>Ключ</t>
  </si>
  <si>
    <t>№ п/п</t>
  </si>
  <si>
    <t>Наименование показателя</t>
  </si>
  <si>
    <t>код строки</t>
  </si>
  <si>
    <t>Сумма</t>
  </si>
  <si>
    <t>Код строки</t>
  </si>
  <si>
    <t>код БК</t>
  </si>
  <si>
    <t>/ ВСЕГО закупки 2017г</t>
  </si>
  <si>
    <t>/ ВСЕГО закупки 2018г</t>
  </si>
  <si>
    <t>/ ВСЕГО закупки 2019г</t>
  </si>
  <si>
    <t>ВСЕГО / 44фз 2017г</t>
  </si>
  <si>
    <t>субсидия МЗ/ 44фз 18г</t>
  </si>
  <si>
    <t>субсидия БК 78.1/ 44фз 19г</t>
  </si>
  <si>
    <t>субсидии кап.вложения / 223фз 2017г</t>
  </si>
  <si>
    <t>поступл.от оказ услуг / 223фз 2018г</t>
  </si>
  <si>
    <t>гранты / 223фз 2019г</t>
  </si>
  <si>
    <t>13</t>
  </si>
  <si>
    <t>1100</t>
  </si>
  <si>
    <t>Перечень услуг (работ)</t>
  </si>
  <si>
    <t>(запрет)</t>
  </si>
  <si>
    <t>1200</t>
  </si>
  <si>
    <t>Общая балансовая стоимость НЕДВИЖИМОГО мун. имущества</t>
  </si>
  <si>
    <t>1300</t>
  </si>
  <si>
    <t>на праве оперативного управления</t>
  </si>
  <si>
    <t>1400</t>
  </si>
  <si>
    <t>за счет выделенных средств</t>
  </si>
  <si>
    <t>1500</t>
  </si>
  <si>
    <t>за счет доходов (от иной деятельности)</t>
  </si>
  <si>
    <t>1600</t>
  </si>
  <si>
    <t>Общая балансовая стоимость ДВИЖИМОГО мун. имущества</t>
  </si>
  <si>
    <t>1700</t>
  </si>
  <si>
    <t>особо ценное имущество</t>
  </si>
  <si>
    <t>1000</t>
  </si>
  <si>
    <t>Цели и виды деятельности</t>
  </si>
  <si>
    <t>1800</t>
  </si>
  <si>
    <t>ll. Показатели финансового состояния</t>
  </si>
  <si>
    <t>1900</t>
  </si>
  <si>
    <t>2000</t>
  </si>
  <si>
    <t>2100</t>
  </si>
  <si>
    <t>наименование показателя   /    сумма</t>
  </si>
  <si>
    <t>2200</t>
  </si>
  <si>
    <t>Нефинансовые активы всего</t>
  </si>
  <si>
    <t>2300</t>
  </si>
  <si>
    <t>1.1.</t>
  </si>
  <si>
    <t>из них : недвижимое, всего</t>
  </si>
  <si>
    <t>2400</t>
  </si>
  <si>
    <t>1.1.1.</t>
  </si>
  <si>
    <t>в том числе: остаточная стоимость</t>
  </si>
  <si>
    <t>2500</t>
  </si>
  <si>
    <t>1.2.</t>
  </si>
  <si>
    <t>особо ценное движимое, всего</t>
  </si>
  <si>
    <t>2600</t>
  </si>
  <si>
    <t>1.2.1.</t>
  </si>
  <si>
    <t>2700</t>
  </si>
  <si>
    <t>Финансовые активы всего</t>
  </si>
  <si>
    <t>2800</t>
  </si>
  <si>
    <t>2.1.</t>
  </si>
  <si>
    <t>из них: денежные средства, всего</t>
  </si>
  <si>
    <t>2900</t>
  </si>
  <si>
    <t>2.1.1.</t>
  </si>
  <si>
    <t>в том числе: денежные срведства на счетах</t>
  </si>
  <si>
    <t>3000</t>
  </si>
  <si>
    <t>2.2.</t>
  </si>
  <si>
    <t>денежные средства на депозитах в кредитных организациях</t>
  </si>
  <si>
    <t>3100</t>
  </si>
  <si>
    <t>2.3.</t>
  </si>
  <si>
    <t>иные финансовые документы</t>
  </si>
  <si>
    <t>3200</t>
  </si>
  <si>
    <t>2.4.</t>
  </si>
  <si>
    <t>дебиторская задолженность по доходам</t>
  </si>
  <si>
    <t>3400</t>
  </si>
  <si>
    <t>Обязательства всего</t>
  </si>
  <si>
    <t>3500</t>
  </si>
  <si>
    <t>3.1.</t>
  </si>
  <si>
    <t>из них: долговые обязательства</t>
  </si>
  <si>
    <t>5000</t>
  </si>
  <si>
    <t>Объем средств, поступивших во временное распоряжение, всего</t>
  </si>
  <si>
    <t>030</t>
  </si>
  <si>
    <t>4900</t>
  </si>
  <si>
    <t>Объем бюджетных инвестиций (переданные полномочия), всего</t>
  </si>
  <si>
    <t>020</t>
  </si>
  <si>
    <t>4700</t>
  </si>
  <si>
    <t>наименование показателя / код строки / сумма</t>
  </si>
  <si>
    <t>4600</t>
  </si>
  <si>
    <t>VI Справочная информация</t>
  </si>
  <si>
    <t>4800</t>
  </si>
  <si>
    <t>Объем публичных обязательств, всего</t>
  </si>
  <si>
    <t>010</t>
  </si>
  <si>
    <t>4500</t>
  </si>
  <si>
    <t>Выбытие</t>
  </si>
  <si>
    <t>040</t>
  </si>
  <si>
    <t>3600</t>
  </si>
  <si>
    <t>3.2.</t>
  </si>
  <si>
    <t>кредиторская задолженность</t>
  </si>
  <si>
    <t>3700</t>
  </si>
  <si>
    <t>3.2.1.</t>
  </si>
  <si>
    <t>в том числе: просроченная кредиторская задолж.</t>
  </si>
  <si>
    <t>3800</t>
  </si>
  <si>
    <t>V Сведения о средствах, поступивших во временное распоряжение</t>
  </si>
  <si>
    <t>4000</t>
  </si>
  <si>
    <t>3900</t>
  </si>
  <si>
    <t>4100</t>
  </si>
  <si>
    <t>4400</t>
  </si>
  <si>
    <t>Поступление</t>
  </si>
  <si>
    <t>4300</t>
  </si>
  <si>
    <t>Остаток средств на конец года</t>
  </si>
  <si>
    <t>4200</t>
  </si>
  <si>
    <t>Остаток средств на начало года</t>
  </si>
  <si>
    <t>3300</t>
  </si>
  <si>
    <t>2.5.</t>
  </si>
  <si>
    <t>дебиторская задолженность по расходам</t>
  </si>
  <si>
    <t>III. Показатели по поступлениям и выплатам</t>
  </si>
  <si>
    <t>на 1 января 2017г.</t>
  </si>
  <si>
    <t>ПОСТУПЛЕНИЯ ОТ ДОХОДОВ, ВСЕГО:</t>
  </si>
  <si>
    <t>100</t>
  </si>
  <si>
    <t>Х</t>
  </si>
  <si>
    <t>в том числе: доходы от собственности</t>
  </si>
  <si>
    <t>110</t>
  </si>
  <si>
    <t>доходы от оказания услуг, работ</t>
  </si>
  <si>
    <t>120</t>
  </si>
  <si>
    <t>доходы от штрафов, пеней иных сумм принудительного изъятия</t>
  </si>
  <si>
    <t>130</t>
  </si>
  <si>
    <t>безвозм.поступл. от наднац.орг.,правит.иностр.госуд.,международ.финан.организ.</t>
  </si>
  <si>
    <t>140</t>
  </si>
  <si>
    <t>иные субсидии, предоставляемые из бюджета</t>
  </si>
  <si>
    <t>150</t>
  </si>
  <si>
    <t>прочие доходы</t>
  </si>
  <si>
    <t>160</t>
  </si>
  <si>
    <t>в том числе род.плата</t>
  </si>
  <si>
    <t>161</t>
  </si>
  <si>
    <t>платные услуги</t>
  </si>
  <si>
    <t>162</t>
  </si>
  <si>
    <t>добровольные пожертвования</t>
  </si>
  <si>
    <t>163</t>
  </si>
  <si>
    <t>180</t>
  </si>
  <si>
    <t>ВЫПЛАТЫ ПО РАСХОДАМ, ВСЕГО:</t>
  </si>
  <si>
    <t>200</t>
  </si>
  <si>
    <t>в том числе, на выплаты персоналу всего:</t>
  </si>
  <si>
    <t>210</t>
  </si>
  <si>
    <t>из них:оплата труда и начисл.на выплаты по опл.тр.</t>
  </si>
  <si>
    <t>211</t>
  </si>
  <si>
    <t>111</t>
  </si>
  <si>
    <t>начисления на выплаты по оплате труда</t>
  </si>
  <si>
    <t>119</t>
  </si>
  <si>
    <t>Социальные или иные выплаты населению, всего</t>
  </si>
  <si>
    <t>220</t>
  </si>
  <si>
    <t>из них: прочие выплаты</t>
  </si>
  <si>
    <t>112</t>
  </si>
  <si>
    <t>транспортные услуги</t>
  </si>
  <si>
    <t>прочие услуги</t>
  </si>
  <si>
    <t>Уплата налогов, сборов и иных платежей, всего</t>
  </si>
  <si>
    <t>230</t>
  </si>
  <si>
    <t>Безвозмездные перечисления организациям</t>
  </si>
  <si>
    <t>240</t>
  </si>
  <si>
    <t>Прочие расходы(кроме расх.на закупку товаров,работ,услуг)</t>
  </si>
  <si>
    <t>250</t>
  </si>
  <si>
    <t>прочие расходы(питание спортсменов)</t>
  </si>
  <si>
    <t>113</t>
  </si>
  <si>
    <t>прочие расходы(трудоустройство несовершен.граждан(трудовые бригады)</t>
  </si>
  <si>
    <t>360</t>
  </si>
  <si>
    <t>прочие расходы(возмещение истцу расх. на гос.пошлину и уплата неустойки, оплюрасходов на экспертизу суд.актом,возмещ.ущерба должн.лицом по суду</t>
  </si>
  <si>
    <t>831</t>
  </si>
  <si>
    <t>прочие расходы(уплата налога на имущ.организаций,земельного налога)</t>
  </si>
  <si>
    <t>851</t>
  </si>
  <si>
    <t>прочие расходы(уплата трансп.налога,плата за загрязн.окр.среды,госпошлина учр.-ответчика по реш.суда)</t>
  </si>
  <si>
    <t>852</t>
  </si>
  <si>
    <t>прочие расходы(уплата штрафов,пеней(в т.ч. за несвоевремен.упл.налогов и сборов)</t>
  </si>
  <si>
    <t>853</t>
  </si>
  <si>
    <t>Расходы на закупку товаров,работ,услуг,всего</t>
  </si>
  <si>
    <t>260</t>
  </si>
  <si>
    <t>Закупка товаров,работ,услуг на капит.ремонт гос.(мун.) имущества</t>
  </si>
  <si>
    <t>261</t>
  </si>
  <si>
    <t>услуги по содержанию имущества</t>
  </si>
  <si>
    <t>243</t>
  </si>
  <si>
    <t>Затраты на строит.объектов недвиж.имущ. гос.(мун.) учрежд.</t>
  </si>
  <si>
    <t>5100</t>
  </si>
  <si>
    <t>417</t>
  </si>
  <si>
    <t>5200</t>
  </si>
  <si>
    <t>Прочая закупка товаров,работ и услуг для обеспечен.гос.(мун.) нужд</t>
  </si>
  <si>
    <t>263</t>
  </si>
  <si>
    <t>5300</t>
  </si>
  <si>
    <t>услуги связи</t>
  </si>
  <si>
    <t>244</t>
  </si>
  <si>
    <t>5400</t>
  </si>
  <si>
    <t>5500</t>
  </si>
  <si>
    <t>коммунальные услуги</t>
  </si>
  <si>
    <t>5600</t>
  </si>
  <si>
    <t>арендная плата за пользование имущества</t>
  </si>
  <si>
    <t>5700</t>
  </si>
  <si>
    <t>5800</t>
  </si>
  <si>
    <t>5900</t>
  </si>
  <si>
    <t>прочие расходы (призы,кубки)</t>
  </si>
  <si>
    <t>6000</t>
  </si>
  <si>
    <t>приобретение основных средств</t>
  </si>
  <si>
    <t>6100</t>
  </si>
  <si>
    <t>приобретение материальных запасов</t>
  </si>
  <si>
    <t>6200</t>
  </si>
  <si>
    <t>Поступление финансовых активов, всего</t>
  </si>
  <si>
    <t>300</t>
  </si>
  <si>
    <t>6300</t>
  </si>
  <si>
    <t>из них: увеличение остатков средств</t>
  </si>
  <si>
    <t>310</t>
  </si>
  <si>
    <t>6400</t>
  </si>
  <si>
    <t>Прочие поступления</t>
  </si>
  <si>
    <t>320</t>
  </si>
  <si>
    <t>6500</t>
  </si>
  <si>
    <t>Выбытие финансовых активов, всего</t>
  </si>
  <si>
    <t>400</t>
  </si>
  <si>
    <t>6600</t>
  </si>
  <si>
    <t>из них: уменьшение остатков средств</t>
  </si>
  <si>
    <t>410</t>
  </si>
  <si>
    <t>6700</t>
  </si>
  <si>
    <t>прочие выбытия</t>
  </si>
  <si>
    <t>420</t>
  </si>
  <si>
    <t>6800</t>
  </si>
  <si>
    <t>500</t>
  </si>
  <si>
    <t>6900</t>
  </si>
  <si>
    <t>600</t>
  </si>
  <si>
    <t>7000</t>
  </si>
  <si>
    <t>7100</t>
  </si>
  <si>
    <t>на 1 января 2017 года</t>
  </si>
  <si>
    <t>7200</t>
  </si>
  <si>
    <t>7300</t>
  </si>
  <si>
    <t>7400</t>
  </si>
  <si>
    <t>7500</t>
  </si>
  <si>
    <t>7600</t>
  </si>
  <si>
    <t>Выплаты по расходам на закупку товаров,рабт,услуг,всего:</t>
  </si>
  <si>
    <t>0001</t>
  </si>
  <si>
    <t>7700</t>
  </si>
  <si>
    <t>в том числе:на оплату контрактов,закюч. до начала очередного фин.года:</t>
  </si>
  <si>
    <t>1001</t>
  </si>
  <si>
    <t>7800</t>
  </si>
  <si>
    <t>на закупку товаров,работ,услуг по году начала закупки:</t>
  </si>
  <si>
    <t>2001</t>
  </si>
  <si>
    <t>прочие расходы (иные выплаты персоналу учрежд.,за исключ.фонда опл.труда)</t>
  </si>
  <si>
    <t>Форма:фхд_2017 ПЛАН финансово-хозяйственной деятельности. Период действия формы: c 01.01.2017</t>
  </si>
  <si>
    <t xml:space="preserve">                 Согласовано</t>
  </si>
  <si>
    <t>Утверждаю</t>
  </si>
  <si>
    <t xml:space="preserve">Начальник управления образования                                                        </t>
  </si>
  <si>
    <t xml:space="preserve"> и молодежной политики                                                      </t>
  </si>
  <si>
    <t xml:space="preserve">                                                   </t>
  </si>
  <si>
    <t>ПЛАН</t>
  </si>
  <si>
    <t>ФИНАНСОВО-ХОЗЯЙСТВЕННОЙ ДЕЯТЕЛЬНОСТИ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</si>
  <si>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</si>
  <si>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</si>
  <si>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 xml:space="preserve">Адрес фактического местонахождения                                  </t>
  </si>
  <si>
    <t xml:space="preserve">ИНН/КПП, код  по реестру участников бюджетного процесса, а так же юридических лиц, не являющихся участниками бюджетного процесса                                                            </t>
  </si>
  <si>
    <t xml:space="preserve">Единица измерения                                                   </t>
  </si>
  <si>
    <t>Рубль</t>
  </si>
  <si>
    <t xml:space="preserve">Финансовый год (финансовый год и плановый период), на который представлены сведения                                               </t>
  </si>
  <si>
    <t>2017 год и плановый период 2018-2019 гг.</t>
  </si>
  <si>
    <t xml:space="preserve">Наименование органа, осуществляющего ведение лицевого счета </t>
  </si>
  <si>
    <t>Отдел № 11 Управления Федерального казначейства по Приморскому краю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</si>
  <si>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</si>
  <si>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</si>
  <si>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осуществляется, в том числе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</si>
  <si>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</si>
  <si>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</si>
  <si>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</si>
  <si>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</si>
  <si>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</si>
  <si>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</si>
  <si>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</si>
  <si>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>на 01   января     2017 г.</t>
  </si>
  <si>
    <t>(последнюю отчетную дату)</t>
  </si>
  <si>
    <t xml:space="preserve">Наименование показателя                     </t>
  </si>
  <si>
    <t>Сумма, руб.</t>
  </si>
  <si>
    <t xml:space="preserve">Нефинансовые активы, всего:                                  </t>
  </si>
  <si>
    <t xml:space="preserve">из них:  недвижимое имущество, всего:                                                       </t>
  </si>
  <si>
    <t>особо ценное движимое имущество, всего:</t>
  </si>
  <si>
    <t xml:space="preserve">в том числе: остаточная стоимость </t>
  </si>
  <si>
    <t>Финансовые активы, всего:</t>
  </si>
  <si>
    <t xml:space="preserve">из них:  денежные средства учреждения ,всего:                                                       </t>
  </si>
  <si>
    <t>в том числе: 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</si>
  <si>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</si>
  <si>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</si>
  <si>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 xml:space="preserve">дебиторская задолженность по доходам </t>
  </si>
  <si>
    <t xml:space="preserve">дебиторская задолженность по расходам </t>
  </si>
  <si>
    <t>3.</t>
  </si>
  <si>
    <t>Обязательства, всего:</t>
  </si>
  <si>
    <t>кредиторская задолженность:</t>
  </si>
  <si>
    <t>в том числе: просроченная кредиторская задолженность</t>
  </si>
  <si>
    <t>III. Показатели  по поступлениям и выплатам учреждения</t>
  </si>
  <si>
    <t>на 01 января 2017 года</t>
  </si>
  <si>
    <t>Код вида расходов  Российской Федерации</t>
  </si>
  <si>
    <t>Объем финансового обеспечения, руб. ( с точностью до двух знаков после запятой-0,00)</t>
  </si>
  <si>
    <t>Всего</t>
  </si>
  <si>
    <t>в том числе: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</si>
  <si>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</si>
  <si>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</si>
  <si>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</si>
  <si>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</si>
  <si>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</si>
  <si>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</si>
  <si>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ДОХОДОВ,ВСЕГО:</t>
  </si>
  <si>
    <t>х</t>
  </si>
  <si>
    <t>в том числе: доходы от  собственности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</si>
  <si>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</si>
  <si>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</si>
  <si>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в том числе родительская плата</t>
  </si>
  <si>
    <t xml:space="preserve">добровольные пожертвования </t>
  </si>
  <si>
    <t>доходы от операций с активами</t>
  </si>
  <si>
    <t>ВЫПЛАТЫ ПО РАСХОДАМ,ВСЕГО:</t>
  </si>
  <si>
    <t>в том числе на: выплаты персоналу всего:</t>
  </si>
  <si>
    <t xml:space="preserve">из них: оплата труда </t>
  </si>
  <si>
    <t xml:space="preserve"> начисления на выплаты по оплате труда </t>
  </si>
  <si>
    <t>Социальные и иные выплаты населению, всего</t>
  </si>
  <si>
    <t xml:space="preserve">из них: прочие выплаты </t>
  </si>
  <si>
    <t xml:space="preserve"> прочие расходы  (иные выплаты персоналу учреждений, за исключением фонда оплаты труда)</t>
  </si>
  <si>
    <t xml:space="preserve">транспортные услуги </t>
  </si>
  <si>
    <t>Уплату налогов, сборов и  иных платежей, всего</t>
  </si>
  <si>
    <t>безвозмездные перечисления организациям</t>
  </si>
  <si>
    <t xml:space="preserve">Прочие расходы (кроме расходов на закупку товаров, работ, услуг) </t>
  </si>
  <si>
    <t xml:space="preserve"> прочие расходы (питание спортсменов)</t>
  </si>
  <si>
    <t xml:space="preserve"> прочие расходы (трудоустройство несовершеннолетних граждан(трудовые бригады)</t>
  </si>
  <si>
    <t xml:space="preserve"> прочие расходы (возмещение истцу расходов на государственную пошлину и уплата неустойки, оплата расходов на экспертизу судебным актом, возмещение ущерба должностным лицом по суду)</t>
  </si>
  <si>
    <t xml:space="preserve"> прочие расходы (уплата налога на имущество организаций, земельного налога)</t>
  </si>
  <si>
    <t xml:space="preserve"> прочие расходы (уплата транспортного налога, плата за загрязнение окружающей среды, госпошлина учреждения-ответчика по решению суда)</t>
  </si>
  <si>
    <t xml:space="preserve"> прочие расходы (уплата штрафов, пеней ( в т.ч.  за несвоевременную уплату налогов и сборов) </t>
  </si>
  <si>
    <t xml:space="preserve">Расходы на закупку товаров, работ, услуг ,всего </t>
  </si>
  <si>
    <t>Закупка товаров, работ, услуг  на  капитальный ремонт государственного (муниципального)  имущества</t>
  </si>
  <si>
    <t xml:space="preserve">услуги по содержанию имущества </t>
  </si>
  <si>
    <t xml:space="preserve">прочие услуги </t>
  </si>
  <si>
    <t xml:space="preserve"> Затраты на на строительство объектов недвижимого имущества государственными (муниципальными) учреждениями</t>
  </si>
  <si>
    <t>Прочая закупка товаров, работ и услуг для обеспечения государственных (муниципальных) нужд</t>
  </si>
  <si>
    <t xml:space="preserve">услуги связи </t>
  </si>
  <si>
    <t xml:space="preserve">коммунальные услуги </t>
  </si>
  <si>
    <t xml:space="preserve">арендная плата за пользование имущества </t>
  </si>
  <si>
    <t xml:space="preserve">приобретение основных средств </t>
  </si>
  <si>
    <t xml:space="preserve">приобретение материальных запасов </t>
  </si>
  <si>
    <t>Поступление финансовых активов, всего:</t>
  </si>
  <si>
    <t>Код бюджетной классификации Российской Федерации</t>
  </si>
  <si>
    <t>Сумма выплат по расходам на закупку товаров, работ и услуг, руб.                                                                                                                              ( с точностью до двух знаков после запятой-0,00)</t>
  </si>
  <si>
    <t>всего на закупки</t>
  </si>
  <si>
    <t>Федеральным законом от 05 апреля 2013 года №44-ФЗ "О контрактной системе в сфере закупок товаров ,работ, услуг для обеспечения государственных  и муниципальных нужд"</t>
  </si>
  <si>
    <t>в соответствии с Федеральным законом от 18 июля 2011 года №223-ФЗ "О закупках товаров, работ, услуг отдельными видами юридических лиц"</t>
  </si>
  <si>
    <t>на 2017 г. очередной финансовый год</t>
  </si>
  <si>
    <t>на 2018 г. 1-ый год планового периода</t>
  </si>
  <si>
    <t>на 2019 г. 2-ый год планового периода</t>
  </si>
  <si>
    <t>Выплаты по расходам на закупку товаров, работ ,услуг, всего:</t>
  </si>
  <si>
    <t>в том числе: на оплату контрактов заключенных до начала очередного финансового года :</t>
  </si>
  <si>
    <t>на закупку товаров работ, услуг погоду начала закупки:</t>
  </si>
  <si>
    <t>V.Сведения о средствах, поступившых во временное распоряжение учреждения</t>
  </si>
  <si>
    <t>на 01 января 2017 год</t>
  </si>
  <si>
    <t>(очередной финансовый год)</t>
  </si>
  <si>
    <t>Сумма ( руб. с точностью до двух знаков после запятой-0,00)</t>
  </si>
  <si>
    <t>Остаток средств наконец года</t>
  </si>
  <si>
    <t xml:space="preserve">Поступление </t>
  </si>
  <si>
    <t>VI. Справочная информация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</si>
  <si>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</si>
  <si>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Федерации),всего:</t>
  </si>
  <si>
    <t>Объем средств, поступивших во временное распоряжение ,всего</t>
  </si>
  <si>
    <t xml:space="preserve">Руководитель учреждения                                  </t>
  </si>
  <si>
    <t xml:space="preserve">                                                                                                                                                 </t>
  </si>
  <si>
    <t xml:space="preserve">Исполнитель                                                  </t>
  </si>
  <si>
    <t>Согласовано:</t>
  </si>
  <si>
    <t>Начальник финансово-экономического</t>
  </si>
  <si>
    <t xml:space="preserve">отдела                                                             </t>
  </si>
  <si>
    <t>«Централизованная бухгалтерия</t>
  </si>
  <si>
    <t xml:space="preserve">учреждений образования»                                </t>
  </si>
  <si>
    <t xml:space="preserve">                                                                                                                                                  </t>
  </si>
  <si>
    <t xml:space="preserve">Начальник отдела планирования </t>
  </si>
  <si>
    <t xml:space="preserve">и анализа МКУ </t>
  </si>
  <si>
    <t xml:space="preserve">                                                                                                                                               </t>
  </si>
  <si>
    <t>900</t>
  </si>
  <si>
    <t>из них: оплата труда:</t>
  </si>
  <si>
    <t xml:space="preserve">__________________  О.Н.Минашкина                                          </t>
  </si>
  <si>
    <t>262</t>
  </si>
  <si>
    <t>ВСЕГО закупки 2017г</t>
  </si>
  <si>
    <t>ВСЕГО закупки 2018г</t>
  </si>
  <si>
    <t>ВСЕГО закупки 2019г</t>
  </si>
  <si>
    <t>44фз 2017г</t>
  </si>
  <si>
    <t>44фз 18г</t>
  </si>
  <si>
    <t>44фз 19г</t>
  </si>
  <si>
    <t>223фз 2017г</t>
  </si>
  <si>
    <t>223фз 2019г</t>
  </si>
  <si>
    <t>101</t>
  </si>
  <si>
    <t xml:space="preserve">И.о. директора МКУ </t>
  </si>
  <si>
    <t>из них: оплата труда и начисления на выплаты по оплате труда</t>
  </si>
  <si>
    <t>IV. Показатели  по поступлениям и выплатам учреждения</t>
  </si>
  <si>
    <t xml:space="preserve">заполняется 
только 
2017
</t>
  </si>
  <si>
    <t>заполняется
2017, 2018, 2019</t>
  </si>
  <si>
    <t>IV. Показатели по поступлениям и выплатам учреждения</t>
  </si>
  <si>
    <t>ФОРМУЛЫ САМОКОНТРОЛЯ</t>
  </si>
  <si>
    <t>должно равняться нулю</t>
  </si>
  <si>
    <t>(доход+ остаток на начало года-расход)</t>
  </si>
  <si>
    <t>субсидия БК 78.1</t>
  </si>
  <si>
    <t xml:space="preserve"> должно равняться нулю, разница по каждому разделу- пост+ост-расх</t>
  </si>
  <si>
    <t>121216</t>
  </si>
  <si>
    <t>Заключение</t>
  </si>
  <si>
    <t>Планируемые объемы расходных обязательств по учреждению:</t>
  </si>
  <si>
    <t>Поступления, всего:</t>
  </si>
  <si>
    <t>Расходы, всего</t>
  </si>
  <si>
    <t>Расчеты, приведенные в пояснительной записке, соответствуют информации о планируемых объемах расходных обязательств. Расчеты обоснованны и экономически целесообразны.</t>
  </si>
  <si>
    <t>Начальник финансово-экономического отдела управления образования и молодежной политики</t>
  </si>
  <si>
    <t>Н. А. Вялкова</t>
  </si>
  <si>
    <t xml:space="preserve">И.о. директора МКУ ЦБ УО </t>
  </si>
  <si>
    <t>___________ 20 ___ г.</t>
  </si>
  <si>
    <t>32-43-35</t>
  </si>
  <si>
    <t>Е.Е. Гончар</t>
  </si>
  <si>
    <t>И. А. Дзюба</t>
  </si>
  <si>
    <t>доходы от собственности</t>
  </si>
  <si>
    <t>План финансово-хозяйственной деятельности на 2017 год и плановый период 2018-2019 годов (далее - План) по учреждению</t>
  </si>
  <si>
    <t>разработан в соответствии с действующим Порядком, утвержденным постановлением администрации Уссурийского городского округа от 08.07.2011г. №1658-НПА.</t>
  </si>
  <si>
    <t>наименование учреждения</t>
  </si>
  <si>
    <t>на обоснованность расчетов, приведенных в пояснительной записке к Плану финансово-хозяйственной деятельности  на 2017 год и плановый период 2018-2019 годов, и соответствия показателей в информации о планируемых объемах расходных обязательств по учреждению:</t>
  </si>
  <si>
    <t>Очередной финансовый год                                2017г.</t>
  </si>
  <si>
    <t>Муниципальное бюджетное общеобразовательное учреждение "Средняя общеобразовательная школа № 16 " г. Уссурийска Уссурийского городского округа</t>
  </si>
  <si>
    <t>Управление  образования и моложёжной политики администрация Уссуриского городского округа</t>
  </si>
  <si>
    <t>692512 Приморский край, г.Уссурийск, ул. Амурская 41</t>
  </si>
  <si>
    <t>2511007970/2511010010 ; 053У4909</t>
  </si>
  <si>
    <t>Цель – формирование общей культуры личности обучающихся на основе усвоения обязательного минимума содержания общеобразовательных программ, их адаптации к жизни в обществе, создания основы для осознанного выбора и последующего освоения профессиональных образовательных программ, воспитания гражданственности, трудолюбия, уважения к правам и свободам человека, любви к окружающей природе, Родине, семье, формирование здорового образа жизни: создание условий для реализации гражданами Россиский Федерации гарантированного государством права на получение общедоступного и бесплатного начального общего, основного общего и среднего общего образования.  Основными видами деятельности ОУ  являются : реализация основных программ начального общего, основного общего, среднего общего образования, реализация дополнительных общеразвивающих программ; предоставление специальных условий обучения детей с ограниченными возможностями здоровья, детей -инвалидов; обучение на дому; предоставление родителям ( законным представителям) несовершеннолетних обучающихся, обеспечивающим получение детьми в форме семейного образования. методической, психолого-педагогической, диагностическойи консулитативной помощи; организация работы групп продленного дня, проведение промежуточной и итоговой аттестации для экстернов.</t>
  </si>
  <si>
    <t>Обучение по дополнительным образовательным и учебным программам сверх часов программы по дисциплинам, предусмотренным учебным  планом следующих направленностей: научно - техническая; спорртивно - техническая; физкультурно - спортивная; художественно - эстетическая;туристско - краеведческая; эколого - биологическая; военно - патриотическая; социально - педагогическая; естественнонаучная; социально - экономическая; культурологическая; подготовка детей в первый класс; консультации учителя - логопеда;репетиторство (с обучающимися другой образовательной организации); дополнительная подготовка к единому государственному экзамену и государственной итоговой аттестации по общеобразовательным предметам; подготовка к поступлению в учебные заведения; занятия с обучающимися углубленным изучением предметов по следующим образовательным областям: математика; русский язык; история; физика; химия; биология; английский язык; обществознание;подготовка детей к школе со следующими учебными занятиями:развитие и;конструирование;экология;математика; физическая культура; дополнительное образование в студиях, кружках, секциях, деятельность которых выходит за рамки основной образовательной программы: волейбол; баскетбол; настольный теннис; общефизическая подготовка; аэробика; футбол; хоккей; акробатика; риторика; информатика и информационные технологии; обучение музыке; обучение риторике;  обучение компьютерной графике и анимации; обучение сайтостроительству;  обучение дизайну и конструированию объектов;  обучение организации работы в Интернете;  обучение театральному искусству; обучение игре на музыкальных инструментах; обучение фотографированию; обучение киноискусству;  обучение хореографии;  обучение ритмике;  обучение вокалу;  обучение языкознанию; обучение дизайну и конструированию объектов; обучение кройке и шитью;обучение вязанию; занятия с детьми в группах по укреплению здоровья;  б)  помощь в выполнении домашнего задания, наблюдение во время прогулок. консультации психолога; информационные услуги, в том числе использование компьютерной техники для выполнения работ, связанных с учебно-воспитательным процессом;оказание экспертных, консультационных, аналитических, справочно - библиографических услуг; г) платные оздоровительные услуги, обеспечивающие развитие творческого потенциала обучающихся, охрану и укрепление их здоровья, профилактику заболеваний у обучающихся, занятие их физической культурой, спортом и туризмом: организация спортивных мероприятий; организация походов, путешествий, экскурсий; организация работы лагеря дневного пребывания в каникулярное время;</t>
  </si>
  <si>
    <t>Е.В.Хегай</t>
  </si>
  <si>
    <t>Г.С.Севоловская</t>
  </si>
  <si>
    <r>
      <rPr>
        <b/>
        <sz val="10"/>
        <color indexed="18"/>
        <rFont val="Arial Cyr"/>
        <family val="0"/>
      </rPr>
      <t xml:space="preserve">не заполняется </t>
    </r>
    <r>
      <rPr>
        <sz val="10"/>
        <rFont val="Arial Cyr"/>
        <family val="0"/>
      </rPr>
      <t xml:space="preserve">/ </t>
    </r>
    <r>
      <rPr>
        <b/>
        <sz val="10"/>
        <color indexed="9"/>
        <rFont val="Arial Cyr"/>
        <family val="0"/>
      </rPr>
      <t>ВСЕГО закупки 2017г</t>
    </r>
  </si>
  <si>
    <r>
      <rPr>
        <b/>
        <sz val="10"/>
        <color indexed="18"/>
        <rFont val="Arial Cyr"/>
        <family val="0"/>
      </rPr>
      <t xml:space="preserve">не заполняется </t>
    </r>
    <r>
      <rPr>
        <sz val="10"/>
        <rFont val="Arial Cyr"/>
        <family val="0"/>
      </rPr>
      <t xml:space="preserve">/ </t>
    </r>
    <r>
      <rPr>
        <b/>
        <sz val="10"/>
        <color indexed="9"/>
        <rFont val="Arial Cyr"/>
        <family val="0"/>
      </rPr>
      <t>ВСЕГО закупки 2018г</t>
    </r>
  </si>
  <si>
    <r>
      <rPr>
        <b/>
        <sz val="10"/>
        <color indexed="18"/>
        <rFont val="Arial Cyr"/>
        <family val="0"/>
      </rPr>
      <t>не заполняется</t>
    </r>
    <r>
      <rPr>
        <sz val="10"/>
        <rFont val="Arial Cyr"/>
        <family val="0"/>
      </rPr>
      <t xml:space="preserve"> / </t>
    </r>
    <r>
      <rPr>
        <b/>
        <sz val="10"/>
        <color indexed="9"/>
        <rFont val="Arial Cyr"/>
        <family val="0"/>
      </rPr>
      <t>ВСЕГО закупки 2019г</t>
    </r>
  </si>
  <si>
    <r>
      <t xml:space="preserve">   </t>
    </r>
    <r>
      <rPr>
        <b/>
        <sz val="10"/>
        <color indexed="18"/>
        <rFont val="Arial Cyr"/>
        <family val="0"/>
      </rPr>
      <t xml:space="preserve">ВСЕГО /       </t>
    </r>
    <r>
      <rPr>
        <sz val="10"/>
        <rFont val="Arial Cyr"/>
        <family val="0"/>
      </rPr>
      <t xml:space="preserve"> </t>
    </r>
    <r>
      <rPr>
        <b/>
        <sz val="10"/>
        <color indexed="9"/>
        <rFont val="Arial Cyr"/>
        <family val="0"/>
      </rPr>
      <t>44фз 2017г</t>
    </r>
  </si>
  <si>
    <r>
      <rPr>
        <b/>
        <sz val="10"/>
        <color indexed="18"/>
        <rFont val="Arial Cyr"/>
        <family val="0"/>
      </rPr>
      <t xml:space="preserve">субсидия МЗ </t>
    </r>
    <r>
      <rPr>
        <sz val="10"/>
        <rFont val="Arial Cyr"/>
        <family val="0"/>
      </rPr>
      <t>/</t>
    </r>
    <r>
      <rPr>
        <b/>
        <sz val="10"/>
        <color indexed="10"/>
        <rFont val="Arial Cyr"/>
        <family val="0"/>
      </rPr>
      <t xml:space="preserve"> </t>
    </r>
    <r>
      <rPr>
        <b/>
        <sz val="10"/>
        <color indexed="9"/>
        <rFont val="Arial Cyr"/>
        <family val="0"/>
      </rPr>
      <t>44фз 18г</t>
    </r>
  </si>
  <si>
    <r>
      <rPr>
        <b/>
        <sz val="10"/>
        <color indexed="18"/>
        <rFont val="Arial Cyr"/>
        <family val="0"/>
      </rPr>
      <t>субсидия БК 78.1</t>
    </r>
    <r>
      <rPr>
        <sz val="10"/>
        <rFont val="Arial Cyr"/>
        <family val="0"/>
      </rPr>
      <t xml:space="preserve"> / </t>
    </r>
    <r>
      <rPr>
        <b/>
        <sz val="10"/>
        <color indexed="9"/>
        <rFont val="Arial Cyr"/>
        <family val="0"/>
      </rPr>
      <t>44фз 19г</t>
    </r>
  </si>
  <si>
    <r>
      <rPr>
        <b/>
        <sz val="10"/>
        <color indexed="18"/>
        <rFont val="Arial Cyr"/>
        <family val="0"/>
      </rPr>
      <t xml:space="preserve">субсидии кап.вложения </t>
    </r>
    <r>
      <rPr>
        <sz val="10"/>
        <rFont val="Arial Cyr"/>
        <family val="0"/>
      </rPr>
      <t xml:space="preserve">/ </t>
    </r>
    <r>
      <rPr>
        <b/>
        <sz val="10"/>
        <color indexed="9"/>
        <rFont val="Arial Cyr"/>
        <family val="0"/>
      </rPr>
      <t>223фз 2017г</t>
    </r>
  </si>
  <si>
    <r>
      <rPr>
        <b/>
        <sz val="10"/>
        <color indexed="18"/>
        <rFont val="Arial Cyr"/>
        <family val="0"/>
      </rPr>
      <t>поступл.от оказ услуг</t>
    </r>
    <r>
      <rPr>
        <sz val="10"/>
        <rFont val="Arial Cyr"/>
        <family val="0"/>
      </rPr>
      <t xml:space="preserve"> /            </t>
    </r>
    <r>
      <rPr>
        <b/>
        <sz val="10"/>
        <color indexed="9"/>
        <rFont val="Arial Cyr"/>
        <family val="0"/>
      </rPr>
      <t>223фз 2018г</t>
    </r>
  </si>
  <si>
    <r>
      <rPr>
        <b/>
        <sz val="10"/>
        <color indexed="18"/>
        <rFont val="Arial Cyr"/>
        <family val="0"/>
      </rPr>
      <t>гранты /</t>
    </r>
    <r>
      <rPr>
        <sz val="10"/>
        <rFont val="Arial Cyr"/>
        <family val="0"/>
      </rPr>
      <t xml:space="preserve">                </t>
    </r>
    <r>
      <rPr>
        <b/>
        <sz val="10"/>
        <color indexed="9"/>
        <rFont val="Arial Cyr"/>
        <family val="0"/>
      </rPr>
      <t>223фз 2019г</t>
    </r>
  </si>
  <si>
    <r>
      <t xml:space="preserve">/ </t>
    </r>
    <r>
      <rPr>
        <b/>
        <sz val="10"/>
        <color indexed="10"/>
        <rFont val="Arial Cyr"/>
        <family val="0"/>
      </rPr>
      <t>223фз 2018г</t>
    </r>
  </si>
  <si>
    <t>Н.А. Вялкова</t>
  </si>
  <si>
    <t>И.А. Дзюба</t>
  </si>
  <si>
    <t>Директор МБОУ СОШ № 16</t>
  </si>
  <si>
    <t>_____________________________Е.В.Хегай</t>
  </si>
  <si>
    <t xml:space="preserve">    Дата составления   "_____" _______________ 2017 г.           </t>
  </si>
  <si>
    <t xml:space="preserve">"______" ____________________ 2017 г.                                                                                    </t>
  </si>
  <si>
    <t xml:space="preserve">"_______" ___________________ 2017 г.                                                                                    </t>
  </si>
  <si>
    <t xml:space="preserve">Заместитель директора по финанасам                    </t>
  </si>
  <si>
    <t>на 2017 год и плановый период 2018-2019 гг. ( с учётом изменений)</t>
  </si>
  <si>
    <r>
      <rPr>
        <b/>
        <sz val="14"/>
        <color indexed="18"/>
        <rFont val="Arial Cyr"/>
        <family val="0"/>
      </rPr>
      <t xml:space="preserve">субсидия МЗ </t>
    </r>
  </si>
  <si>
    <r>
      <rPr>
        <b/>
        <sz val="14"/>
        <color indexed="18"/>
        <rFont val="Arial Cyr"/>
        <family val="0"/>
      </rPr>
      <t xml:space="preserve">субсидии кап.вложения </t>
    </r>
  </si>
  <si>
    <r>
      <rPr>
        <b/>
        <sz val="14"/>
        <color indexed="18"/>
        <rFont val="Arial Cyr"/>
        <family val="0"/>
      </rPr>
      <t>поступл.от оказ услуг</t>
    </r>
    <r>
      <rPr>
        <sz val="14"/>
        <rFont val="Arial Cyr"/>
        <family val="0"/>
      </rPr>
      <t xml:space="preserve"> /            </t>
    </r>
  </si>
  <si>
    <r>
      <rPr>
        <b/>
        <sz val="14"/>
        <color indexed="18"/>
        <rFont val="Arial Cyr"/>
        <family val="0"/>
      </rPr>
      <t>гранты /</t>
    </r>
    <r>
      <rPr>
        <sz val="14"/>
        <rFont val="Arial Cyr"/>
        <family val="0"/>
      </rPr>
      <t xml:space="preserve">                </t>
    </r>
  </si>
  <si>
    <t xml:space="preserve">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</si>
</sst>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0"/>
      <color indexed="27"/>
      <name val="Arial Cyr"/>
      <family val="0"/>
    </font>
    <font>
      <sz val="10"/>
      <color indexed="46"/>
      <name val="Arial Cyr"/>
      <family val="0"/>
    </font>
    <font>
      <sz val="10"/>
      <color indexed="29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55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Arial Cyr"/>
      <family val="0"/>
    </font>
    <font>
      <sz val="13"/>
      <color indexed="10"/>
      <name val="Times New Roman"/>
      <family val="1"/>
    </font>
    <font>
      <b/>
      <sz val="13"/>
      <color indexed="18"/>
      <name val="Times New Roman"/>
      <family val="1"/>
    </font>
    <font>
      <b/>
      <sz val="15"/>
      <name val="Arial Cyr"/>
      <family val="0"/>
    </font>
    <font>
      <b/>
      <sz val="15"/>
      <color indexed="10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sz val="14"/>
      <color indexed="63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4"/>
      <color indexed="63"/>
      <name val="Times New Roman"/>
      <family val="1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sz val="8"/>
      <color indexed="8"/>
      <name val="Tahoma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u val="single"/>
      <sz val="14"/>
      <name val="Arial Cyr"/>
      <family val="0"/>
    </font>
    <font>
      <b/>
      <sz val="14"/>
      <name val="Arial Cyr"/>
      <family val="0"/>
    </font>
    <font>
      <b/>
      <sz val="14"/>
      <color indexed="18"/>
      <name val="Arial Cyr"/>
      <family val="0"/>
    </font>
    <font>
      <b/>
      <sz val="14"/>
      <color indexed="10"/>
      <name val="Arial Cyr"/>
      <family val="0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8" tint="0.7999799847602844"/>
      <name val="Arial Cyr"/>
      <family val="0"/>
    </font>
    <font>
      <sz val="10"/>
      <color theme="7" tint="0.7999799847602844"/>
      <name val="Arial Cyr"/>
      <family val="0"/>
    </font>
    <font>
      <sz val="10"/>
      <color theme="5" tint="0.5999900102615356"/>
      <name val="Arial Cyr"/>
      <family val="0"/>
    </font>
    <font>
      <sz val="13"/>
      <color theme="0" tint="-0.24997000396251678"/>
      <name val="Times New Roman"/>
      <family val="1"/>
    </font>
    <font>
      <b/>
      <sz val="11"/>
      <color theme="1"/>
      <name val="Times New Roman"/>
      <family val="1"/>
    </font>
    <font>
      <sz val="13"/>
      <color rgb="FFFF0000"/>
      <name val="Times New Roman"/>
      <family val="1"/>
    </font>
    <font>
      <b/>
      <sz val="13"/>
      <color theme="4" tint="-0.4999699890613556"/>
      <name val="Times New Roman"/>
      <family val="1"/>
    </font>
    <font>
      <b/>
      <sz val="10"/>
      <color rgb="FFFF0000"/>
      <name val="Arial Cyr"/>
      <family val="0"/>
    </font>
    <font>
      <sz val="14"/>
      <color rgb="FF000000"/>
      <name val="Times New Roman"/>
      <family val="1"/>
    </font>
    <font>
      <sz val="14"/>
      <color rgb="FF323232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4" tint="-0.4999699890613556"/>
      <name val="Arial Cyr"/>
      <family val="0"/>
    </font>
    <font>
      <sz val="16"/>
      <color theme="1"/>
      <name val="Calibri"/>
      <family val="2"/>
    </font>
    <font>
      <b/>
      <sz val="15"/>
      <color rgb="FFFF0000"/>
      <name val="Arial Cyr"/>
      <family val="0"/>
    </font>
    <font>
      <b/>
      <sz val="14"/>
      <color rgb="FF323232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rgb="FFFF000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thin"/>
      <bottom style="thin"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47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49" fontId="5" fillId="34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/>
    </xf>
    <xf numFmtId="0" fontId="76" fillId="0" borderId="0" xfId="0" applyFont="1" applyAlignment="1">
      <alignment/>
    </xf>
    <xf numFmtId="0" fontId="76" fillId="0" borderId="10" xfId="0" applyFont="1" applyBorder="1" applyAlignment="1">
      <alignment/>
    </xf>
    <xf numFmtId="0" fontId="77" fillId="0" borderId="13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78" fillId="0" borderId="0" xfId="0" applyFont="1" applyBorder="1" applyAlignment="1">
      <alignment horizontal="left" wrapText="1"/>
    </xf>
    <xf numFmtId="49" fontId="78" fillId="0" borderId="0" xfId="0" applyNumberFormat="1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76" fillId="0" borderId="0" xfId="0" applyFont="1" applyAlignment="1" applyProtection="1">
      <alignment/>
      <protection locked="0"/>
    </xf>
    <xf numFmtId="49" fontId="0" fillId="0" borderId="11" xfId="0" applyNumberForma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35" borderId="15" xfId="0" applyNumberFormat="1" applyFill="1" applyBorder="1" applyAlignment="1">
      <alignment horizontal="center" vertical="center"/>
    </xf>
    <xf numFmtId="49" fontId="0" fillId="35" borderId="11" xfId="0" applyNumberForma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2" fontId="0" fillId="0" borderId="0" xfId="0" applyNumberFormat="1" applyAlignment="1">
      <alignment vertical="center"/>
    </xf>
    <xf numFmtId="2" fontId="0" fillId="0" borderId="11" xfId="0" applyNumberFormat="1" applyBorder="1" applyAlignment="1">
      <alignment vertical="center"/>
    </xf>
    <xf numFmtId="49" fontId="0" fillId="4" borderId="11" xfId="0" applyNumberFormat="1" applyFill="1" applyBorder="1" applyAlignment="1">
      <alignment horizontal="center" vertical="center"/>
    </xf>
    <xf numFmtId="2" fontId="0" fillId="4" borderId="15" xfId="0" applyNumberFormat="1" applyFill="1" applyBorder="1" applyAlignment="1">
      <alignment vertical="center"/>
    </xf>
    <xf numFmtId="2" fontId="0" fillId="4" borderId="11" xfId="0" applyNumberFormat="1" applyFill="1" applyBorder="1" applyAlignment="1">
      <alignment vertical="center"/>
    </xf>
    <xf numFmtId="49" fontId="0" fillId="6" borderId="11" xfId="0" applyNumberFormat="1" applyFill="1" applyBorder="1" applyAlignment="1">
      <alignment horizontal="center" vertical="center"/>
    </xf>
    <xf numFmtId="49" fontId="0" fillId="6" borderId="11" xfId="0" applyNumberFormat="1" applyFill="1" applyBorder="1" applyAlignment="1">
      <alignment/>
    </xf>
    <xf numFmtId="49" fontId="0" fillId="6" borderId="11" xfId="0" applyNumberFormat="1" applyFill="1" applyBorder="1" applyAlignment="1">
      <alignment horizontal="left" vertical="center"/>
    </xf>
    <xf numFmtId="49" fontId="0" fillId="36" borderId="11" xfId="0" applyNumberFormat="1" applyFill="1" applyBorder="1" applyAlignment="1">
      <alignment horizontal="center" vertical="center"/>
    </xf>
    <xf numFmtId="49" fontId="0" fillId="9" borderId="11" xfId="0" applyNumberFormat="1" applyFill="1" applyBorder="1" applyAlignment="1">
      <alignment/>
    </xf>
    <xf numFmtId="49" fontId="0" fillId="9" borderId="11" xfId="0" applyNumberFormat="1" applyFill="1" applyBorder="1" applyAlignment="1">
      <alignment horizontal="center" vertical="center"/>
    </xf>
    <xf numFmtId="49" fontId="0" fillId="5" borderId="11" xfId="0" applyNumberFormat="1" applyFill="1" applyBorder="1" applyAlignment="1">
      <alignment/>
    </xf>
    <xf numFmtId="49" fontId="0" fillId="5" borderId="11" xfId="0" applyNumberFormat="1" applyFill="1" applyBorder="1" applyAlignment="1">
      <alignment horizontal="center" vertical="center"/>
    </xf>
    <xf numFmtId="49" fontId="6" fillId="6" borderId="11" xfId="0" applyNumberFormat="1" applyFont="1" applyFill="1" applyBorder="1" applyAlignment="1">
      <alignment/>
    </xf>
    <xf numFmtId="49" fontId="6" fillId="4" borderId="11" xfId="0" applyNumberFormat="1" applyFont="1" applyFill="1" applyBorder="1" applyAlignment="1">
      <alignment/>
    </xf>
    <xf numFmtId="49" fontId="0" fillId="10" borderId="11" xfId="0" applyNumberFormat="1" applyFill="1" applyBorder="1" applyAlignment="1">
      <alignment/>
    </xf>
    <xf numFmtId="49" fontId="0" fillId="10" borderId="11" xfId="0" applyNumberFormat="1" applyFill="1" applyBorder="1" applyAlignment="1">
      <alignment horizontal="center" vertical="center"/>
    </xf>
    <xf numFmtId="49" fontId="0" fillId="12" borderId="11" xfId="0" applyNumberFormat="1" applyFill="1" applyBorder="1" applyAlignment="1">
      <alignment/>
    </xf>
    <xf numFmtId="49" fontId="0" fillId="12" borderId="11" xfId="0" applyNumberFormat="1" applyFill="1" applyBorder="1" applyAlignment="1">
      <alignment horizontal="center" vertical="center"/>
    </xf>
    <xf numFmtId="49" fontId="0" fillId="12" borderId="11" xfId="0" applyNumberFormat="1" applyFill="1" applyBorder="1" applyAlignment="1">
      <alignment horizontal="left" vertical="center"/>
    </xf>
    <xf numFmtId="0" fontId="0" fillId="5" borderId="0" xfId="0" applyFill="1" applyAlignment="1">
      <alignment/>
    </xf>
    <xf numFmtId="49" fontId="79" fillId="6" borderId="11" xfId="0" applyNumberFormat="1" applyFont="1" applyFill="1" applyBorder="1" applyAlignment="1">
      <alignment horizontal="center" vertical="center"/>
    </xf>
    <xf numFmtId="49" fontId="79" fillId="6" borderId="11" xfId="0" applyNumberFormat="1" applyFont="1" applyFill="1" applyBorder="1" applyAlignment="1">
      <alignment/>
    </xf>
    <xf numFmtId="2" fontId="79" fillId="6" borderId="11" xfId="0" applyNumberFormat="1" applyFont="1" applyFill="1" applyBorder="1" applyAlignment="1">
      <alignment vertical="center"/>
    </xf>
    <xf numFmtId="0" fontId="79" fillId="6" borderId="0" xfId="0" applyFont="1" applyFill="1" applyAlignment="1">
      <alignment/>
    </xf>
    <xf numFmtId="49" fontId="6" fillId="4" borderId="16" xfId="0" applyNumberFormat="1" applyFont="1" applyFill="1" applyBorder="1" applyAlignment="1">
      <alignment/>
    </xf>
    <xf numFmtId="49" fontId="0" fillId="4" borderId="17" xfId="0" applyNumberFormat="1" applyFill="1" applyBorder="1" applyAlignment="1">
      <alignment horizontal="center" vertical="center"/>
    </xf>
    <xf numFmtId="49" fontId="12" fillId="4" borderId="17" xfId="0" applyNumberFormat="1" applyFont="1" applyFill="1" applyBorder="1" applyAlignment="1">
      <alignment horizontal="center" vertical="center"/>
    </xf>
    <xf numFmtId="49" fontId="12" fillId="6" borderId="11" xfId="0" applyNumberFormat="1" applyFont="1" applyFill="1" applyBorder="1" applyAlignment="1">
      <alignment horizontal="center" vertical="center"/>
    </xf>
    <xf numFmtId="49" fontId="12" fillId="5" borderId="11" xfId="0" applyNumberFormat="1" applyFont="1" applyFill="1" applyBorder="1" applyAlignment="1">
      <alignment horizontal="center" vertical="center" wrapText="1"/>
    </xf>
    <xf numFmtId="49" fontId="12" fillId="9" borderId="11" xfId="0" applyNumberFormat="1" applyFont="1" applyFill="1" applyBorder="1" applyAlignment="1">
      <alignment horizontal="center" vertical="center"/>
    </xf>
    <xf numFmtId="49" fontId="80" fillId="5" borderId="11" xfId="0" applyNumberFormat="1" applyFont="1" applyFill="1" applyBorder="1" applyAlignment="1">
      <alignment horizontal="center" vertical="center"/>
    </xf>
    <xf numFmtId="49" fontId="80" fillId="5" borderId="11" xfId="0" applyNumberFormat="1" applyFont="1" applyFill="1" applyBorder="1" applyAlignment="1">
      <alignment/>
    </xf>
    <xf numFmtId="2" fontId="80" fillId="5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81" fillId="9" borderId="11" xfId="0" applyNumberFormat="1" applyFont="1" applyFill="1" applyBorder="1" applyAlignment="1">
      <alignment horizontal="center" vertical="center"/>
    </xf>
    <xf numFmtId="2" fontId="81" fillId="9" borderId="11" xfId="0" applyNumberFormat="1" applyFont="1" applyFill="1" applyBorder="1" applyAlignment="1">
      <alignment vertical="center"/>
    </xf>
    <xf numFmtId="49" fontId="0" fillId="9" borderId="11" xfId="0" applyNumberFormat="1" applyFont="1" applyFill="1" applyBorder="1" applyAlignment="1">
      <alignment horizontal="center" vertical="center"/>
    </xf>
    <xf numFmtId="49" fontId="0" fillId="9" borderId="11" xfId="0" applyNumberFormat="1" applyFont="1" applyFill="1" applyBorder="1" applyAlignment="1">
      <alignment/>
    </xf>
    <xf numFmtId="0" fontId="0" fillId="0" borderId="0" xfId="0" applyAlignment="1">
      <alignment vertical="center"/>
    </xf>
    <xf numFmtId="1" fontId="0" fillId="0" borderId="11" xfId="0" applyNumberFormat="1" applyBorder="1" applyAlignment="1">
      <alignment vertical="center"/>
    </xf>
    <xf numFmtId="49" fontId="17" fillId="35" borderId="11" xfId="0" applyNumberFormat="1" applyFont="1" applyFill="1" applyBorder="1" applyAlignment="1">
      <alignment horizontal="center" vertical="center"/>
    </xf>
    <xf numFmtId="49" fontId="17" fillId="35" borderId="18" xfId="0" applyNumberFormat="1" applyFont="1" applyFill="1" applyBorder="1" applyAlignment="1">
      <alignment horizontal="center" vertical="center"/>
    </xf>
    <xf numFmtId="2" fontId="82" fillId="37" borderId="19" xfId="0" applyNumberFormat="1" applyFont="1" applyFill="1" applyBorder="1" applyAlignment="1">
      <alignment/>
    </xf>
    <xf numFmtId="2" fontId="82" fillId="37" borderId="20" xfId="0" applyNumberFormat="1" applyFont="1" applyFill="1" applyBorder="1" applyAlignment="1">
      <alignment/>
    </xf>
    <xf numFmtId="2" fontId="82" fillId="37" borderId="21" xfId="0" applyNumberFormat="1" applyFont="1" applyFill="1" applyBorder="1" applyAlignment="1">
      <alignment/>
    </xf>
    <xf numFmtId="2" fontId="82" fillId="37" borderId="22" xfId="0" applyNumberFormat="1" applyFont="1" applyFill="1" applyBorder="1" applyAlignment="1">
      <alignment/>
    </xf>
    <xf numFmtId="2" fontId="82" fillId="37" borderId="11" xfId="0" applyNumberFormat="1" applyFont="1" applyFill="1" applyBorder="1" applyAlignment="1">
      <alignment/>
    </xf>
    <xf numFmtId="1" fontId="82" fillId="37" borderId="11" xfId="0" applyNumberFormat="1" applyFont="1" applyFill="1" applyBorder="1" applyAlignment="1">
      <alignment/>
    </xf>
    <xf numFmtId="49" fontId="17" fillId="36" borderId="11" xfId="0" applyNumberFormat="1" applyFont="1" applyFill="1" applyBorder="1" applyAlignment="1">
      <alignment horizontal="center" vertical="center"/>
    </xf>
    <xf numFmtId="49" fontId="17" fillId="36" borderId="18" xfId="0" applyNumberFormat="1" applyFont="1" applyFill="1" applyBorder="1" applyAlignment="1">
      <alignment horizontal="center" vertical="center"/>
    </xf>
    <xf numFmtId="2" fontId="82" fillId="37" borderId="23" xfId="0" applyNumberFormat="1" applyFont="1" applyFill="1" applyBorder="1" applyAlignment="1">
      <alignment/>
    </xf>
    <xf numFmtId="2" fontId="82" fillId="37" borderId="0" xfId="0" applyNumberFormat="1" applyFont="1" applyFill="1" applyBorder="1" applyAlignment="1">
      <alignment/>
    </xf>
    <xf numFmtId="2" fontId="82" fillId="37" borderId="24" xfId="0" applyNumberFormat="1" applyFont="1" applyFill="1" applyBorder="1" applyAlignment="1">
      <alignment/>
    </xf>
    <xf numFmtId="2" fontId="17" fillId="36" borderId="22" xfId="0" applyNumberFormat="1" applyFont="1" applyFill="1" applyBorder="1" applyAlignment="1">
      <alignment/>
    </xf>
    <xf numFmtId="2" fontId="17" fillId="36" borderId="11" xfId="0" applyNumberFormat="1" applyFont="1" applyFill="1" applyBorder="1" applyAlignment="1">
      <alignment/>
    </xf>
    <xf numFmtId="1" fontId="17" fillId="36" borderId="11" xfId="0" applyNumberFormat="1" applyFont="1" applyFill="1" applyBorder="1" applyAlignment="1">
      <alignment/>
    </xf>
    <xf numFmtId="2" fontId="82" fillId="37" borderId="23" xfId="0" applyNumberFormat="1" applyFont="1" applyFill="1" applyBorder="1" applyAlignment="1">
      <alignment vertical="center"/>
    </xf>
    <xf numFmtId="2" fontId="82" fillId="37" borderId="0" xfId="0" applyNumberFormat="1" applyFont="1" applyFill="1" applyBorder="1" applyAlignment="1">
      <alignment vertical="center"/>
    </xf>
    <xf numFmtId="2" fontId="82" fillId="37" borderId="24" xfId="0" applyNumberFormat="1" applyFont="1" applyFill="1" applyBorder="1" applyAlignment="1">
      <alignment vertical="center"/>
    </xf>
    <xf numFmtId="2" fontId="82" fillId="37" borderId="11" xfId="0" applyNumberFormat="1" applyFont="1" applyFill="1" applyBorder="1" applyAlignment="1">
      <alignment vertical="center"/>
    </xf>
    <xf numFmtId="1" fontId="82" fillId="37" borderId="11" xfId="0" applyNumberFormat="1" applyFont="1" applyFill="1" applyBorder="1" applyAlignment="1">
      <alignment vertical="center"/>
    </xf>
    <xf numFmtId="49" fontId="17" fillId="2" borderId="11" xfId="0" applyNumberFormat="1" applyFont="1" applyFill="1" applyBorder="1" applyAlignment="1">
      <alignment horizontal="center" vertical="center"/>
    </xf>
    <xf numFmtId="49" fontId="17" fillId="2" borderId="18" xfId="0" applyNumberFormat="1" applyFont="1" applyFill="1" applyBorder="1" applyAlignment="1">
      <alignment horizontal="center" vertical="center"/>
    </xf>
    <xf numFmtId="49" fontId="17" fillId="7" borderId="11" xfId="0" applyNumberFormat="1" applyFont="1" applyFill="1" applyBorder="1" applyAlignment="1">
      <alignment horizontal="center" vertical="center"/>
    </xf>
    <xf numFmtId="49" fontId="17" fillId="7" borderId="18" xfId="0" applyNumberFormat="1" applyFont="1" applyFill="1" applyBorder="1" applyAlignment="1">
      <alignment horizontal="center" vertical="center"/>
    </xf>
    <xf numFmtId="49" fontId="17" fillId="13" borderId="11" xfId="0" applyNumberFormat="1" applyFont="1" applyFill="1" applyBorder="1" applyAlignment="1">
      <alignment horizontal="center" vertical="center"/>
    </xf>
    <xf numFmtId="49" fontId="17" fillId="13" borderId="18" xfId="0" applyNumberFormat="1" applyFont="1" applyFill="1" applyBorder="1" applyAlignment="1">
      <alignment horizontal="center" vertical="center"/>
    </xf>
    <xf numFmtId="49" fontId="17" fillId="7" borderId="11" xfId="0" applyNumberFormat="1" applyFont="1" applyFill="1" applyBorder="1" applyAlignment="1">
      <alignment vertical="center" wrapText="1"/>
    </xf>
    <xf numFmtId="49" fontId="17" fillId="4" borderId="11" xfId="0" applyNumberFormat="1" applyFont="1" applyFill="1" applyBorder="1" applyAlignment="1">
      <alignment horizontal="center" vertical="center"/>
    </xf>
    <xf numFmtId="2" fontId="17" fillId="4" borderId="11" xfId="0" applyNumberFormat="1" applyFont="1" applyFill="1" applyBorder="1" applyAlignment="1">
      <alignment vertical="center"/>
    </xf>
    <xf numFmtId="49" fontId="16" fillId="35" borderId="11" xfId="0" applyNumberFormat="1" applyFont="1" applyFill="1" applyBorder="1" applyAlignment="1">
      <alignment wrapText="1"/>
    </xf>
    <xf numFmtId="49" fontId="17" fillId="36" borderId="11" xfId="0" applyNumberFormat="1" applyFont="1" applyFill="1" applyBorder="1" applyAlignment="1">
      <alignment wrapText="1"/>
    </xf>
    <xf numFmtId="49" fontId="16" fillId="36" borderId="11" xfId="0" applyNumberFormat="1" applyFont="1" applyFill="1" applyBorder="1" applyAlignment="1">
      <alignment wrapText="1"/>
    </xf>
    <xf numFmtId="49" fontId="17" fillId="36" borderId="11" xfId="0" applyNumberFormat="1" applyFont="1" applyFill="1" applyBorder="1" applyAlignment="1">
      <alignment vertical="center" wrapText="1"/>
    </xf>
    <xf numFmtId="49" fontId="16" fillId="36" borderId="11" xfId="0" applyNumberFormat="1" applyFont="1" applyFill="1" applyBorder="1" applyAlignment="1">
      <alignment vertical="center" wrapText="1"/>
    </xf>
    <xf numFmtId="49" fontId="17" fillId="2" borderId="11" xfId="0" applyNumberFormat="1" applyFont="1" applyFill="1" applyBorder="1" applyAlignment="1">
      <alignment vertical="center" wrapText="1"/>
    </xf>
    <xf numFmtId="49" fontId="16" fillId="13" borderId="11" xfId="0" applyNumberFormat="1" applyFont="1" applyFill="1" applyBorder="1" applyAlignment="1">
      <alignment vertical="center" wrapText="1"/>
    </xf>
    <xf numFmtId="49" fontId="16" fillId="4" borderId="11" xfId="0" applyNumberFormat="1" applyFont="1" applyFill="1" applyBorder="1" applyAlignment="1">
      <alignment vertical="center" wrapText="1"/>
    </xf>
    <xf numFmtId="49" fontId="17" fillId="4" borderId="11" xfId="0" applyNumberFormat="1" applyFont="1" applyFill="1" applyBorder="1" applyAlignment="1">
      <alignment vertical="center" wrapText="1"/>
    </xf>
    <xf numFmtId="0" fontId="83" fillId="11" borderId="25" xfId="0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49" fontId="16" fillId="38" borderId="11" xfId="0" applyNumberFormat="1" applyFont="1" applyFill="1" applyBorder="1" applyAlignment="1">
      <alignment vertical="center" wrapText="1"/>
    </xf>
    <xf numFmtId="49" fontId="17" fillId="38" borderId="11" xfId="0" applyNumberFormat="1" applyFont="1" applyFill="1" applyBorder="1" applyAlignment="1">
      <alignment horizontal="center" vertical="center"/>
    </xf>
    <xf numFmtId="49" fontId="17" fillId="38" borderId="18" xfId="0" applyNumberFormat="1" applyFont="1" applyFill="1" applyBorder="1" applyAlignment="1">
      <alignment horizontal="center" vertical="center"/>
    </xf>
    <xf numFmtId="2" fontId="17" fillId="4" borderId="11" xfId="0" applyNumberFormat="1" applyFont="1" applyFill="1" applyBorder="1" applyAlignment="1" applyProtection="1">
      <alignment vertical="center"/>
      <protection locked="0"/>
    </xf>
    <xf numFmtId="1" fontId="17" fillId="4" borderId="11" xfId="0" applyNumberFormat="1" applyFont="1" applyFill="1" applyBorder="1" applyAlignment="1" applyProtection="1">
      <alignment vertical="center"/>
      <protection locked="0"/>
    </xf>
    <xf numFmtId="2" fontId="0" fillId="4" borderId="11" xfId="0" applyNumberFormat="1" applyFill="1" applyBorder="1" applyAlignment="1" applyProtection="1">
      <alignment vertical="center"/>
      <protection locked="0"/>
    </xf>
    <xf numFmtId="2" fontId="0" fillId="10" borderId="11" xfId="0" applyNumberFormat="1" applyFill="1" applyBorder="1" applyAlignment="1" applyProtection="1">
      <alignment vertical="center"/>
      <protection locked="0"/>
    </xf>
    <xf numFmtId="2" fontId="0" fillId="6" borderId="11" xfId="0" applyNumberFormat="1" applyFill="1" applyBorder="1" applyAlignment="1" applyProtection="1">
      <alignment vertical="center"/>
      <protection locked="0"/>
    </xf>
    <xf numFmtId="2" fontId="0" fillId="12" borderId="11" xfId="0" applyNumberFormat="1" applyFill="1" applyBorder="1" applyAlignment="1" applyProtection="1">
      <alignment vertical="center"/>
      <protection locked="0"/>
    </xf>
    <xf numFmtId="2" fontId="0" fillId="5" borderId="11" xfId="0" applyNumberFormat="1" applyFill="1" applyBorder="1" applyAlignment="1" applyProtection="1">
      <alignment vertical="center"/>
      <protection locked="0"/>
    </xf>
    <xf numFmtId="2" fontId="0" fillId="9" borderId="11" xfId="0" applyNumberFormat="1" applyFont="1" applyFill="1" applyBorder="1" applyAlignment="1" applyProtection="1">
      <alignment vertical="center"/>
      <protection locked="0"/>
    </xf>
    <xf numFmtId="2" fontId="0" fillId="9" borderId="11" xfId="0" applyNumberFormat="1" applyFill="1" applyBorder="1" applyAlignment="1" applyProtection="1">
      <alignment vertical="center"/>
      <protection locked="0"/>
    </xf>
    <xf numFmtId="2" fontId="84" fillId="4" borderId="11" xfId="0" applyNumberFormat="1" applyFont="1" applyFill="1" applyBorder="1" applyAlignment="1">
      <alignment vertical="center"/>
    </xf>
    <xf numFmtId="2" fontId="84" fillId="4" borderId="11" xfId="0" applyNumberFormat="1" applyFont="1" applyFill="1" applyBorder="1" applyAlignment="1" applyProtection="1">
      <alignment vertical="center"/>
      <protection locked="0"/>
    </xf>
    <xf numFmtId="1" fontId="84" fillId="4" borderId="11" xfId="0" applyNumberFormat="1" applyFont="1" applyFill="1" applyBorder="1" applyAlignment="1" applyProtection="1">
      <alignment vertical="center"/>
      <protection locked="0"/>
    </xf>
    <xf numFmtId="2" fontId="85" fillId="38" borderId="22" xfId="0" applyNumberFormat="1" applyFont="1" applyFill="1" applyBorder="1" applyAlignment="1">
      <alignment vertical="center"/>
    </xf>
    <xf numFmtId="2" fontId="85" fillId="13" borderId="22" xfId="0" applyNumberFormat="1" applyFont="1" applyFill="1" applyBorder="1" applyAlignment="1" applyProtection="1">
      <alignment vertical="center"/>
      <protection/>
    </xf>
    <xf numFmtId="2" fontId="85" fillId="7" borderId="22" xfId="0" applyNumberFormat="1" applyFont="1" applyFill="1" applyBorder="1" applyAlignment="1" applyProtection="1">
      <alignment vertical="center"/>
      <protection/>
    </xf>
    <xf numFmtId="2" fontId="85" fillId="7" borderId="11" xfId="0" applyNumberFormat="1" applyFont="1" applyFill="1" applyBorder="1" applyAlignment="1" applyProtection="1">
      <alignment vertical="center"/>
      <protection locked="0"/>
    </xf>
    <xf numFmtId="1" fontId="85" fillId="7" borderId="11" xfId="0" applyNumberFormat="1" applyFont="1" applyFill="1" applyBorder="1" applyAlignment="1" applyProtection="1">
      <alignment vertical="center"/>
      <protection locked="0"/>
    </xf>
    <xf numFmtId="2" fontId="85" fillId="13" borderId="11" xfId="0" applyNumberFormat="1" applyFont="1" applyFill="1" applyBorder="1" applyAlignment="1" applyProtection="1">
      <alignment vertical="center"/>
      <protection/>
    </xf>
    <xf numFmtId="1" fontId="85" fillId="13" borderId="11" xfId="0" applyNumberFormat="1" applyFont="1" applyFill="1" applyBorder="1" applyAlignment="1" applyProtection="1">
      <alignment vertical="center"/>
      <protection/>
    </xf>
    <xf numFmtId="2" fontId="85" fillId="13" borderId="11" xfId="0" applyNumberFormat="1" applyFont="1" applyFill="1" applyBorder="1" applyAlignment="1" applyProtection="1">
      <alignment vertical="center"/>
      <protection locked="0"/>
    </xf>
    <xf numFmtId="1" fontId="85" fillId="13" borderId="11" xfId="0" applyNumberFormat="1" applyFont="1" applyFill="1" applyBorder="1" applyAlignment="1" applyProtection="1">
      <alignment vertical="center"/>
      <protection locked="0"/>
    </xf>
    <xf numFmtId="2" fontId="85" fillId="36" borderId="22" xfId="0" applyNumberFormat="1" applyFont="1" applyFill="1" applyBorder="1" applyAlignment="1">
      <alignment/>
    </xf>
    <xf numFmtId="2" fontId="85" fillId="36" borderId="22" xfId="0" applyNumberFormat="1" applyFont="1" applyFill="1" applyBorder="1" applyAlignment="1">
      <alignment vertical="center"/>
    </xf>
    <xf numFmtId="2" fontId="85" fillId="2" borderId="22" xfId="0" applyNumberFormat="1" applyFont="1" applyFill="1" applyBorder="1" applyAlignment="1">
      <alignment vertical="center"/>
    </xf>
    <xf numFmtId="2" fontId="85" fillId="36" borderId="22" xfId="0" applyNumberFormat="1" applyFont="1" applyFill="1" applyBorder="1" applyAlignment="1" applyProtection="1">
      <alignment/>
      <protection locked="0"/>
    </xf>
    <xf numFmtId="2" fontId="85" fillId="36" borderId="11" xfId="0" applyNumberFormat="1" applyFont="1" applyFill="1" applyBorder="1" applyAlignment="1" applyProtection="1">
      <alignment vertical="center"/>
      <protection locked="0"/>
    </xf>
    <xf numFmtId="2" fontId="85" fillId="36" borderId="11" xfId="0" applyNumberFormat="1" applyFont="1" applyFill="1" applyBorder="1" applyAlignment="1">
      <alignment vertical="center"/>
    </xf>
    <xf numFmtId="2" fontId="85" fillId="2" borderId="11" xfId="0" applyNumberFormat="1" applyFont="1" applyFill="1" applyBorder="1" applyAlignment="1" applyProtection="1">
      <alignment vertical="center"/>
      <protection locked="0"/>
    </xf>
    <xf numFmtId="2" fontId="86" fillId="0" borderId="10" xfId="0" applyNumberFormat="1" applyFont="1" applyBorder="1" applyAlignment="1">
      <alignment horizontal="center" vertical="center" wrapText="1"/>
    </xf>
    <xf numFmtId="1" fontId="86" fillId="0" borderId="10" xfId="0" applyNumberFormat="1" applyFont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2" fontId="82" fillId="37" borderId="18" xfId="0" applyNumberFormat="1" applyFont="1" applyFill="1" applyBorder="1" applyAlignment="1">
      <alignment/>
    </xf>
    <xf numFmtId="2" fontId="17" fillId="36" borderId="18" xfId="0" applyNumberFormat="1" applyFont="1" applyFill="1" applyBorder="1" applyAlignment="1">
      <alignment/>
    </xf>
    <xf numFmtId="2" fontId="85" fillId="36" borderId="28" xfId="0" applyNumberFormat="1" applyFont="1" applyFill="1" applyBorder="1" applyAlignment="1">
      <alignment/>
    </xf>
    <xf numFmtId="2" fontId="82" fillId="37" borderId="28" xfId="0" applyNumberFormat="1" applyFont="1" applyFill="1" applyBorder="1" applyAlignment="1">
      <alignment/>
    </xf>
    <xf numFmtId="2" fontId="85" fillId="36" borderId="28" xfId="0" applyNumberFormat="1" applyFont="1" applyFill="1" applyBorder="1" applyAlignment="1" applyProtection="1">
      <alignment/>
      <protection locked="0"/>
    </xf>
    <xf numFmtId="2" fontId="85" fillId="36" borderId="18" xfId="0" applyNumberFormat="1" applyFont="1" applyFill="1" applyBorder="1" applyAlignment="1" applyProtection="1">
      <alignment vertical="center"/>
      <protection locked="0"/>
    </xf>
    <xf numFmtId="2" fontId="82" fillId="37" borderId="18" xfId="0" applyNumberFormat="1" applyFont="1" applyFill="1" applyBorder="1" applyAlignment="1">
      <alignment vertical="center"/>
    </xf>
    <xf numFmtId="2" fontId="85" fillId="36" borderId="18" xfId="0" applyNumberFormat="1" applyFont="1" applyFill="1" applyBorder="1" applyAlignment="1">
      <alignment vertical="center"/>
    </xf>
    <xf numFmtId="2" fontId="85" fillId="2" borderId="18" xfId="0" applyNumberFormat="1" applyFont="1" applyFill="1" applyBorder="1" applyAlignment="1" applyProtection="1">
      <alignment vertical="center"/>
      <protection locked="0"/>
    </xf>
    <xf numFmtId="2" fontId="85" fillId="38" borderId="28" xfId="0" applyNumberFormat="1" applyFont="1" applyFill="1" applyBorder="1" applyAlignment="1">
      <alignment vertical="center"/>
    </xf>
    <xf numFmtId="2" fontId="85" fillId="13" borderId="28" xfId="0" applyNumberFormat="1" applyFont="1" applyFill="1" applyBorder="1" applyAlignment="1" applyProtection="1">
      <alignment vertical="center"/>
      <protection/>
    </xf>
    <xf numFmtId="2" fontId="85" fillId="7" borderId="18" xfId="0" applyNumberFormat="1" applyFont="1" applyFill="1" applyBorder="1" applyAlignment="1" applyProtection="1">
      <alignment vertical="center"/>
      <protection locked="0"/>
    </xf>
    <xf numFmtId="2" fontId="85" fillId="13" borderId="18" xfId="0" applyNumberFormat="1" applyFont="1" applyFill="1" applyBorder="1" applyAlignment="1" applyProtection="1">
      <alignment vertical="center"/>
      <protection/>
    </xf>
    <xf numFmtId="2" fontId="85" fillId="13" borderId="18" xfId="0" applyNumberFormat="1" applyFont="1" applyFill="1" applyBorder="1" applyAlignment="1" applyProtection="1">
      <alignment vertical="center"/>
      <protection locked="0"/>
    </xf>
    <xf numFmtId="2" fontId="86" fillId="0" borderId="26" xfId="0" applyNumberFormat="1" applyFont="1" applyBorder="1" applyAlignment="1">
      <alignment horizontal="center" vertical="center" wrapText="1"/>
    </xf>
    <xf numFmtId="2" fontId="17" fillId="4" borderId="18" xfId="0" applyNumberFormat="1" applyFont="1" applyFill="1" applyBorder="1" applyAlignment="1" applyProtection="1">
      <alignment vertical="center"/>
      <protection locked="0"/>
    </xf>
    <xf numFmtId="2" fontId="84" fillId="4" borderId="18" xfId="0" applyNumberFormat="1" applyFont="1" applyFill="1" applyBorder="1" applyAlignment="1" applyProtection="1">
      <alignment vertical="center"/>
      <protection locked="0"/>
    </xf>
    <xf numFmtId="2" fontId="0" fillId="0" borderId="18" xfId="0" applyNumberFormat="1" applyBorder="1" applyAlignment="1">
      <alignment vertical="center"/>
    </xf>
    <xf numFmtId="2" fontId="85" fillId="13" borderId="22" xfId="0" applyNumberFormat="1" applyFont="1" applyFill="1" applyBorder="1" applyAlignment="1" applyProtection="1">
      <alignment vertical="center"/>
      <protection locked="0"/>
    </xf>
    <xf numFmtId="2" fontId="85" fillId="13" borderId="28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" fillId="0" borderId="0" xfId="0" applyFont="1" applyAlignment="1">
      <alignment/>
    </xf>
    <xf numFmtId="0" fontId="29" fillId="0" borderId="0" xfId="0" applyFont="1" applyAlignment="1" applyProtection="1">
      <alignment/>
      <protection/>
    </xf>
    <xf numFmtId="0" fontId="87" fillId="0" borderId="0" xfId="0" applyFont="1" applyAlignment="1" applyProtection="1">
      <alignment/>
      <protection/>
    </xf>
    <xf numFmtId="0" fontId="87" fillId="39" borderId="0" xfId="0" applyFont="1" applyFill="1" applyBorder="1" applyAlignment="1" applyProtection="1">
      <alignment vertical="center" wrapText="1"/>
      <protection/>
    </xf>
    <xf numFmtId="0" fontId="27" fillId="0" borderId="0" xfId="0" applyFont="1" applyAlignment="1" applyProtection="1">
      <alignment/>
      <protection/>
    </xf>
    <xf numFmtId="0" fontId="88" fillId="39" borderId="0" xfId="0" applyFont="1" applyFill="1" applyBorder="1" applyAlignment="1" applyProtection="1">
      <alignment vertical="center" wrapText="1"/>
      <protection/>
    </xf>
    <xf numFmtId="49" fontId="29" fillId="39" borderId="0" xfId="0" applyNumberFormat="1" applyFont="1" applyFill="1" applyBorder="1" applyAlignment="1" applyProtection="1">
      <alignment vertical="center" wrapText="1"/>
      <protection/>
    </xf>
    <xf numFmtId="0" fontId="29" fillId="39" borderId="0" xfId="0" applyFont="1" applyFill="1" applyBorder="1" applyAlignment="1" applyProtection="1">
      <alignment vertical="center" wrapText="1"/>
      <protection/>
    </xf>
    <xf numFmtId="0" fontId="29" fillId="0" borderId="0" xfId="0" applyFont="1" applyAlignment="1" applyProtection="1">
      <alignment vertical="center" wrapText="1"/>
      <protection/>
    </xf>
    <xf numFmtId="0" fontId="30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29" xfId="56" applyFont="1" applyBorder="1" applyAlignment="1">
      <alignment vertical="center"/>
      <protection/>
    </xf>
    <xf numFmtId="0" fontId="7" fillId="0" borderId="25" xfId="56" applyFont="1" applyBorder="1" applyAlignment="1">
      <alignment vertical="center"/>
      <protection/>
    </xf>
    <xf numFmtId="0" fontId="89" fillId="0" borderId="10" xfId="56" applyFont="1" applyBorder="1" applyAlignment="1">
      <alignment vertical="center"/>
      <protection/>
    </xf>
    <xf numFmtId="0" fontId="89" fillId="0" borderId="10" xfId="56" applyFont="1" applyBorder="1" applyAlignment="1">
      <alignment horizontal="left" vertical="center"/>
      <protection/>
    </xf>
    <xf numFmtId="16" fontId="78" fillId="0" borderId="10" xfId="56" applyNumberFormat="1" applyFont="1" applyBorder="1" applyAlignment="1">
      <alignment horizontal="left" vertical="center"/>
      <protection/>
    </xf>
    <xf numFmtId="0" fontId="78" fillId="0" borderId="10" xfId="56" applyFont="1" applyBorder="1" applyAlignment="1">
      <alignment horizontal="left" vertical="center"/>
      <protection/>
    </xf>
    <xf numFmtId="0" fontId="89" fillId="0" borderId="10" xfId="56" applyFont="1" applyBorder="1" applyAlignment="1">
      <alignment horizontal="left"/>
      <protection/>
    </xf>
    <xf numFmtId="0" fontId="78" fillId="0" borderId="10" xfId="56" applyFont="1" applyBorder="1" applyAlignment="1">
      <alignment horizontal="left"/>
      <protection/>
    </xf>
    <xf numFmtId="16" fontId="78" fillId="0" borderId="10" xfId="56" applyNumberFormat="1" applyFont="1" applyBorder="1" applyAlignment="1">
      <alignment horizontal="left"/>
      <protection/>
    </xf>
    <xf numFmtId="0" fontId="8" fillId="0" borderId="0" xfId="56" applyFont="1" applyProtection="1">
      <alignment/>
      <protection locked="0"/>
    </xf>
    <xf numFmtId="0" fontId="76" fillId="0" borderId="0" xfId="56" applyFont="1" applyProtection="1">
      <alignment/>
      <protection locked="0"/>
    </xf>
    <xf numFmtId="0" fontId="90" fillId="36" borderId="30" xfId="0" applyFont="1" applyFill="1" applyBorder="1" applyAlignment="1">
      <alignment horizontal="center"/>
    </xf>
    <xf numFmtId="49" fontId="90" fillId="36" borderId="30" xfId="0" applyNumberFormat="1" applyFont="1" applyFill="1" applyBorder="1" applyAlignment="1">
      <alignment horizontal="center"/>
    </xf>
    <xf numFmtId="43" fontId="91" fillId="0" borderId="11" xfId="63" applyFont="1" applyBorder="1" applyAlignment="1">
      <alignment horizontal="center" vertical="center"/>
    </xf>
    <xf numFmtId="0" fontId="91" fillId="40" borderId="31" xfId="0" applyFont="1" applyFill="1" applyBorder="1" applyAlignment="1">
      <alignment horizontal="center"/>
    </xf>
    <xf numFmtId="0" fontId="91" fillId="40" borderId="30" xfId="0" applyFont="1" applyFill="1" applyBorder="1" applyAlignment="1">
      <alignment horizontal="center"/>
    </xf>
    <xf numFmtId="0" fontId="91" fillId="40" borderId="32" xfId="0" applyFont="1" applyFill="1" applyBorder="1" applyAlignment="1">
      <alignment horizontal="center"/>
    </xf>
    <xf numFmtId="0" fontId="91" fillId="40" borderId="11" xfId="0" applyFont="1" applyFill="1" applyBorder="1" applyAlignment="1">
      <alignment horizontal="center"/>
    </xf>
    <xf numFmtId="0" fontId="90" fillId="36" borderId="31" xfId="0" applyFont="1" applyFill="1" applyBorder="1" applyAlignment="1">
      <alignment horizontal="center"/>
    </xf>
    <xf numFmtId="0" fontId="91" fillId="7" borderId="30" xfId="0" applyFont="1" applyFill="1" applyBorder="1" applyAlignment="1">
      <alignment horizontal="center"/>
    </xf>
    <xf numFmtId="0" fontId="91" fillId="7" borderId="31" xfId="0" applyFont="1" applyFill="1" applyBorder="1" applyAlignment="1">
      <alignment horizontal="center"/>
    </xf>
    <xf numFmtId="0" fontId="91" fillId="40" borderId="13" xfId="0" applyFont="1" applyFill="1" applyBorder="1" applyAlignment="1">
      <alignment horizontal="center"/>
    </xf>
    <xf numFmtId="43" fontId="91" fillId="0" borderId="33" xfId="63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90" fillId="0" borderId="0" xfId="0" applyFont="1" applyBorder="1" applyAlignment="1">
      <alignment vertical="center"/>
    </xf>
    <xf numFmtId="0" fontId="90" fillId="0" borderId="34" xfId="0" applyFont="1" applyBorder="1" applyAlignment="1">
      <alignment vertical="center"/>
    </xf>
    <xf numFmtId="0" fontId="90" fillId="0" borderId="11" xfId="0" applyFont="1" applyBorder="1" applyAlignment="1">
      <alignment horizontal="center" vertical="top" wrapText="1"/>
    </xf>
    <xf numFmtId="0" fontId="90" fillId="0" borderId="11" xfId="0" applyFont="1" applyBorder="1" applyAlignment="1">
      <alignment horizontal="center"/>
    </xf>
    <xf numFmtId="0" fontId="91" fillId="0" borderId="11" xfId="0" applyFont="1" applyBorder="1" applyAlignment="1">
      <alignment vertical="top" wrapText="1"/>
    </xf>
    <xf numFmtId="49" fontId="91" fillId="0" borderId="11" xfId="0" applyNumberFormat="1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43" fontId="91" fillId="0" borderId="11" xfId="63" applyFont="1" applyBorder="1" applyAlignment="1">
      <alignment horizontal="center"/>
    </xf>
    <xf numFmtId="0" fontId="27" fillId="0" borderId="0" xfId="0" applyFont="1" applyFill="1" applyAlignment="1">
      <alignment/>
    </xf>
    <xf numFmtId="0" fontId="8" fillId="0" borderId="0" xfId="56" applyFont="1" applyAlignment="1" applyProtection="1">
      <alignment vertical="center"/>
      <protection locked="0"/>
    </xf>
    <xf numFmtId="0" fontId="8" fillId="0" borderId="0" xfId="56" applyFont="1" applyAlignment="1" applyProtection="1">
      <alignment horizontal="center"/>
      <protection locked="0"/>
    </xf>
    <xf numFmtId="0" fontId="27" fillId="0" borderId="0" xfId="54" applyFont="1">
      <alignment/>
      <protection/>
    </xf>
    <xf numFmtId="0" fontId="8" fillId="0" borderId="0" xfId="56" applyFont="1" applyAlignment="1" applyProtection="1">
      <alignment/>
      <protection locked="0"/>
    </xf>
    <xf numFmtId="0" fontId="38" fillId="0" borderId="0" xfId="0" applyFont="1" applyAlignment="1">
      <alignment/>
    </xf>
    <xf numFmtId="0" fontId="27" fillId="40" borderId="35" xfId="0" applyFont="1" applyFill="1" applyBorder="1" applyAlignment="1">
      <alignment horizontal="center" vertical="center"/>
    </xf>
    <xf numFmtId="0" fontId="27" fillId="40" borderId="35" xfId="0" applyFont="1" applyFill="1" applyBorder="1" applyAlignment="1">
      <alignment/>
    </xf>
    <xf numFmtId="0" fontId="27" fillId="40" borderId="0" xfId="0" applyFont="1" applyFill="1" applyAlignment="1">
      <alignment/>
    </xf>
    <xf numFmtId="2" fontId="39" fillId="0" borderId="11" xfId="0" applyNumberFormat="1" applyFont="1" applyBorder="1" applyAlignment="1" applyProtection="1">
      <alignment horizontal="center" vertical="center"/>
      <protection/>
    </xf>
    <xf numFmtId="2" fontId="27" fillId="40" borderId="0" xfId="0" applyNumberFormat="1" applyFont="1" applyFill="1" applyBorder="1" applyAlignment="1">
      <alignment/>
    </xf>
    <xf numFmtId="2" fontId="27" fillId="41" borderId="31" xfId="0" applyNumberFormat="1" applyFont="1" applyFill="1" applyBorder="1" applyAlignment="1">
      <alignment horizontal="center" vertical="center"/>
    </xf>
    <xf numFmtId="2" fontId="27" fillId="0" borderId="11" xfId="0" applyNumberFormat="1" applyFont="1" applyBorder="1" applyAlignment="1">
      <alignment horizontal="center" vertical="center" wrapText="1"/>
    </xf>
    <xf numFmtId="2" fontId="92" fillId="0" borderId="11" xfId="0" applyNumberFormat="1" applyFont="1" applyBorder="1" applyAlignment="1">
      <alignment horizontal="center" vertical="center" wrapText="1"/>
    </xf>
    <xf numFmtId="1" fontId="27" fillId="0" borderId="11" xfId="0" applyNumberFormat="1" applyFont="1" applyBorder="1" applyAlignment="1">
      <alignment horizontal="center" vertical="center" wrapText="1"/>
    </xf>
    <xf numFmtId="2" fontId="39" fillId="0" borderId="11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 wrapText="1"/>
    </xf>
    <xf numFmtId="0" fontId="78" fillId="0" borderId="0" xfId="56" applyFont="1" applyAlignment="1">
      <alignment horizontal="center"/>
      <protection/>
    </xf>
    <xf numFmtId="0" fontId="37" fillId="0" borderId="0" xfId="56" applyFont="1" applyProtection="1">
      <alignment/>
      <protection locked="0"/>
    </xf>
    <xf numFmtId="0" fontId="93" fillId="0" borderId="0" xfId="56" applyFont="1" applyProtection="1">
      <alignment/>
      <protection locked="0"/>
    </xf>
    <xf numFmtId="0" fontId="93" fillId="0" borderId="0" xfId="0" applyFont="1" applyAlignment="1" applyProtection="1">
      <alignment/>
      <protection locked="0"/>
    </xf>
    <xf numFmtId="0" fontId="36" fillId="0" borderId="0" xfId="56" applyFo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4" fillId="42" borderId="12" xfId="0" applyFont="1" applyFill="1" applyBorder="1" applyAlignment="1">
      <alignment horizontal="center" vertical="top" wrapText="1"/>
    </xf>
    <xf numFmtId="0" fontId="24" fillId="0" borderId="36" xfId="0" applyFont="1" applyBorder="1" applyAlignment="1">
      <alignment horizontal="center" vertical="top"/>
    </xf>
    <xf numFmtId="0" fontId="24" fillId="0" borderId="37" xfId="0" applyFont="1" applyBorder="1" applyAlignment="1">
      <alignment horizontal="center" vertical="top"/>
    </xf>
    <xf numFmtId="0" fontId="94" fillId="16" borderId="12" xfId="0" applyFont="1" applyFill="1" applyBorder="1" applyAlignment="1">
      <alignment horizontal="center" vertical="center" wrapText="1"/>
    </xf>
    <xf numFmtId="0" fontId="94" fillId="16" borderId="36" xfId="0" applyFont="1" applyFill="1" applyBorder="1" applyAlignment="1">
      <alignment horizontal="center" vertical="center"/>
    </xf>
    <xf numFmtId="0" fontId="94" fillId="16" borderId="37" xfId="0" applyFont="1" applyFill="1" applyBorder="1" applyAlignment="1">
      <alignment horizontal="center" vertical="center"/>
    </xf>
    <xf numFmtId="0" fontId="31" fillId="0" borderId="20" xfId="0" applyFont="1" applyBorder="1" applyAlignment="1" applyProtection="1">
      <alignment horizontal="center" vertical="center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justify" wrapText="1"/>
      <protection/>
    </xf>
    <xf numFmtId="0" fontId="88" fillId="39" borderId="18" xfId="0" applyFont="1" applyFill="1" applyBorder="1" applyAlignment="1" applyProtection="1">
      <alignment horizontal="left" vertical="center" wrapText="1"/>
      <protection/>
    </xf>
    <xf numFmtId="0" fontId="88" fillId="39" borderId="28" xfId="0" applyFont="1" applyFill="1" applyBorder="1" applyAlignment="1" applyProtection="1">
      <alignment horizontal="left" vertical="center" wrapText="1"/>
      <protection/>
    </xf>
    <xf numFmtId="0" fontId="88" fillId="39" borderId="22" xfId="0" applyFont="1" applyFill="1" applyBorder="1" applyAlignment="1" applyProtection="1">
      <alignment horizontal="left" vertical="center" wrapText="1"/>
      <protection/>
    </xf>
    <xf numFmtId="4" fontId="95" fillId="39" borderId="11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center" vertical="center" wrapText="1"/>
      <protection/>
    </xf>
    <xf numFmtId="0" fontId="87" fillId="39" borderId="19" xfId="0" applyFont="1" applyFill="1" applyBorder="1" applyAlignment="1" applyProtection="1">
      <alignment horizontal="center" vertical="center" wrapText="1"/>
      <protection/>
    </xf>
    <xf numFmtId="0" fontId="87" fillId="39" borderId="20" xfId="0" applyFont="1" applyFill="1" applyBorder="1" applyAlignment="1" applyProtection="1">
      <alignment horizontal="center" vertical="center" wrapText="1"/>
      <protection/>
    </xf>
    <xf numFmtId="0" fontId="87" fillId="39" borderId="21" xfId="0" applyFont="1" applyFill="1" applyBorder="1" applyAlignment="1" applyProtection="1">
      <alignment horizontal="center" vertical="center" wrapText="1"/>
      <protection/>
    </xf>
    <xf numFmtId="0" fontId="87" fillId="39" borderId="39" xfId="0" applyFont="1" applyFill="1" applyBorder="1" applyAlignment="1" applyProtection="1">
      <alignment horizontal="center" vertical="center" wrapText="1"/>
      <protection/>
    </xf>
    <xf numFmtId="0" fontId="87" fillId="39" borderId="38" xfId="0" applyFont="1" applyFill="1" applyBorder="1" applyAlignment="1" applyProtection="1">
      <alignment horizontal="center" vertical="center" wrapText="1"/>
      <protection/>
    </xf>
    <xf numFmtId="0" fontId="87" fillId="39" borderId="40" xfId="0" applyFont="1" applyFill="1" applyBorder="1" applyAlignment="1" applyProtection="1">
      <alignment horizontal="center" vertical="center" wrapText="1"/>
      <protection/>
    </xf>
    <xf numFmtId="0" fontId="87" fillId="39" borderId="11" xfId="0" applyFont="1" applyFill="1" applyBorder="1" applyAlignment="1" applyProtection="1">
      <alignment horizontal="center" vertical="center" wrapText="1"/>
      <protection/>
    </xf>
    <xf numFmtId="0" fontId="96" fillId="0" borderId="0" xfId="0" applyFont="1" applyAlignment="1" applyProtection="1">
      <alignment horizontal="center"/>
      <protection/>
    </xf>
    <xf numFmtId="0" fontId="29" fillId="0" borderId="0" xfId="0" applyFont="1" applyAlignment="1" applyProtection="1">
      <alignment horizontal="justify" vertical="center" wrapText="1"/>
      <protection/>
    </xf>
    <xf numFmtId="0" fontId="29" fillId="0" borderId="0" xfId="0" applyFont="1" applyAlignment="1" applyProtection="1">
      <alignment horizontal="center" wrapText="1"/>
      <protection/>
    </xf>
    <xf numFmtId="0" fontId="29" fillId="0" borderId="0" xfId="0" applyFont="1" applyAlignment="1" applyProtection="1">
      <alignment horizontal="center"/>
      <protection/>
    </xf>
    <xf numFmtId="0" fontId="29" fillId="0" borderId="0" xfId="0" applyFont="1" applyBorder="1" applyAlignment="1" applyProtection="1">
      <alignment/>
      <protection/>
    </xf>
    <xf numFmtId="0" fontId="78" fillId="0" borderId="18" xfId="0" applyFont="1" applyBorder="1" applyAlignment="1">
      <alignment horizontal="left" vertical="center" wrapText="1"/>
    </xf>
    <xf numFmtId="0" fontId="78" fillId="0" borderId="28" xfId="0" applyFont="1" applyBorder="1" applyAlignment="1">
      <alignment horizontal="left" vertical="center" wrapText="1"/>
    </xf>
    <xf numFmtId="0" fontId="78" fillId="0" borderId="22" xfId="0" applyFont="1" applyBorder="1" applyAlignment="1">
      <alignment horizontal="left" vertical="center" wrapText="1"/>
    </xf>
    <xf numFmtId="49" fontId="78" fillId="0" borderId="18" xfId="0" applyNumberFormat="1" applyFont="1" applyBorder="1" applyAlignment="1">
      <alignment horizontal="center"/>
    </xf>
    <xf numFmtId="49" fontId="78" fillId="0" borderId="28" xfId="0" applyNumberFormat="1" applyFont="1" applyBorder="1" applyAlignment="1">
      <alignment horizontal="center"/>
    </xf>
    <xf numFmtId="49" fontId="78" fillId="0" borderId="22" xfId="0" applyNumberFormat="1" applyFont="1" applyBorder="1" applyAlignment="1">
      <alignment horizontal="center"/>
    </xf>
    <xf numFmtId="43" fontId="78" fillId="0" borderId="18" xfId="63" applyFont="1" applyBorder="1" applyAlignment="1">
      <alignment horizontal="center"/>
    </xf>
    <xf numFmtId="43" fontId="78" fillId="0" borderId="28" xfId="63" applyFont="1" applyBorder="1" applyAlignment="1">
      <alignment horizontal="center"/>
    </xf>
    <xf numFmtId="43" fontId="78" fillId="0" borderId="22" xfId="63" applyFont="1" applyBorder="1" applyAlignment="1">
      <alignment horizontal="center"/>
    </xf>
    <xf numFmtId="0" fontId="78" fillId="0" borderId="18" xfId="0" applyFont="1" applyBorder="1" applyAlignment="1">
      <alignment horizontal="left" wrapText="1"/>
    </xf>
    <xf numFmtId="0" fontId="78" fillId="0" borderId="28" xfId="0" applyFont="1" applyBorder="1" applyAlignment="1">
      <alignment horizontal="left" wrapText="1"/>
    </xf>
    <xf numFmtId="0" fontId="78" fillId="0" borderId="22" xfId="0" applyFont="1" applyBorder="1" applyAlignment="1">
      <alignment horizontal="left" wrapText="1"/>
    </xf>
    <xf numFmtId="0" fontId="97" fillId="0" borderId="18" xfId="0" applyFont="1" applyBorder="1" applyAlignment="1">
      <alignment horizontal="center"/>
    </xf>
    <xf numFmtId="0" fontId="97" fillId="0" borderId="28" xfId="0" applyFont="1" applyBorder="1" applyAlignment="1">
      <alignment horizontal="center"/>
    </xf>
    <xf numFmtId="0" fontId="97" fillId="0" borderId="22" xfId="0" applyFont="1" applyBorder="1" applyAlignment="1">
      <alignment horizontal="center"/>
    </xf>
    <xf numFmtId="0" fontId="97" fillId="0" borderId="18" xfId="0" applyFont="1" applyBorder="1" applyAlignment="1">
      <alignment horizontal="center" vertical="center"/>
    </xf>
    <xf numFmtId="0" fontId="97" fillId="0" borderId="28" xfId="0" applyFont="1" applyBorder="1" applyAlignment="1">
      <alignment horizontal="center" vertical="center"/>
    </xf>
    <xf numFmtId="0" fontId="97" fillId="0" borderId="22" xfId="0" applyFont="1" applyBorder="1" applyAlignment="1">
      <alignment horizontal="center" vertical="center"/>
    </xf>
    <xf numFmtId="0" fontId="78" fillId="0" borderId="18" xfId="0" applyFont="1" applyBorder="1" applyAlignment="1">
      <alignment horizontal="left"/>
    </xf>
    <xf numFmtId="0" fontId="78" fillId="0" borderId="28" xfId="0" applyFont="1" applyBorder="1" applyAlignment="1">
      <alignment horizontal="left"/>
    </xf>
    <xf numFmtId="0" fontId="78" fillId="0" borderId="22" xfId="0" applyFont="1" applyBorder="1" applyAlignment="1">
      <alignment horizontal="left"/>
    </xf>
    <xf numFmtId="0" fontId="89" fillId="0" borderId="0" xfId="0" applyFont="1" applyBorder="1" applyAlignment="1">
      <alignment horizontal="center" vertical="center"/>
    </xf>
    <xf numFmtId="0" fontId="89" fillId="0" borderId="38" xfId="0" applyFont="1" applyBorder="1" applyAlignment="1">
      <alignment horizontal="center" vertical="center"/>
    </xf>
    <xf numFmtId="0" fontId="89" fillId="0" borderId="18" xfId="0" applyFont="1" applyBorder="1" applyAlignment="1">
      <alignment horizontal="center" vertical="center"/>
    </xf>
    <xf numFmtId="0" fontId="89" fillId="0" borderId="28" xfId="0" applyFont="1" applyBorder="1" applyAlignment="1">
      <alignment horizontal="center" vertical="center"/>
    </xf>
    <xf numFmtId="0" fontId="89" fillId="0" borderId="22" xfId="0" applyFont="1" applyBorder="1" applyAlignment="1">
      <alignment horizontal="center" vertical="center"/>
    </xf>
    <xf numFmtId="0" fontId="89" fillId="0" borderId="18" xfId="0" applyFont="1" applyBorder="1" applyAlignment="1">
      <alignment horizontal="center" vertical="top" wrapText="1"/>
    </xf>
    <xf numFmtId="0" fontId="89" fillId="0" borderId="28" xfId="0" applyFont="1" applyBorder="1" applyAlignment="1">
      <alignment horizontal="center" vertical="top" wrapText="1"/>
    </xf>
    <xf numFmtId="0" fontId="89" fillId="0" borderId="22" xfId="0" applyFont="1" applyBorder="1" applyAlignment="1">
      <alignment horizontal="center" vertical="top" wrapText="1"/>
    </xf>
    <xf numFmtId="0" fontId="90" fillId="0" borderId="18" xfId="0" applyFont="1" applyBorder="1" applyAlignment="1">
      <alignment horizontal="center" vertical="top" wrapText="1"/>
    </xf>
    <xf numFmtId="0" fontId="90" fillId="0" borderId="28" xfId="0" applyFont="1" applyBorder="1" applyAlignment="1">
      <alignment horizontal="center" vertical="top" wrapText="1"/>
    </xf>
    <xf numFmtId="0" fontId="90" fillId="0" borderId="22" xfId="0" applyFont="1" applyBorder="1" applyAlignment="1">
      <alignment horizontal="center" vertical="top" wrapText="1"/>
    </xf>
    <xf numFmtId="0" fontId="89" fillId="0" borderId="20" xfId="0" applyFont="1" applyBorder="1" applyAlignment="1">
      <alignment horizontal="center"/>
    </xf>
    <xf numFmtId="0" fontId="89" fillId="0" borderId="0" xfId="0" applyFont="1" applyBorder="1" applyAlignment="1">
      <alignment horizontal="center"/>
    </xf>
    <xf numFmtId="0" fontId="89" fillId="0" borderId="0" xfId="0" applyFont="1" applyAlignment="1" applyProtection="1">
      <alignment horizontal="center"/>
      <protection locked="0"/>
    </xf>
    <xf numFmtId="0" fontId="89" fillId="0" borderId="38" xfId="0" applyFont="1" applyBorder="1" applyAlignment="1">
      <alignment horizontal="center"/>
    </xf>
    <xf numFmtId="0" fontId="91" fillId="40" borderId="29" xfId="0" applyFont="1" applyFill="1" applyBorder="1" applyAlignment="1">
      <alignment horizontal="left"/>
    </xf>
    <xf numFmtId="0" fontId="91" fillId="40" borderId="25" xfId="0" applyFont="1" applyFill="1" applyBorder="1" applyAlignment="1">
      <alignment horizontal="left"/>
    </xf>
    <xf numFmtId="0" fontId="91" fillId="40" borderId="41" xfId="0" applyFont="1" applyFill="1" applyBorder="1" applyAlignment="1">
      <alignment horizontal="left"/>
    </xf>
    <xf numFmtId="0" fontId="36" fillId="0" borderId="42" xfId="56" applyFont="1" applyBorder="1" applyAlignment="1">
      <alignment horizontal="center" vertical="center"/>
      <protection/>
    </xf>
    <xf numFmtId="0" fontId="90" fillId="0" borderId="0" xfId="0" applyFont="1" applyBorder="1" applyAlignment="1" applyProtection="1">
      <alignment horizontal="center" vertical="center"/>
      <protection locked="0"/>
    </xf>
    <xf numFmtId="0" fontId="90" fillId="0" borderId="35" xfId="0" applyFont="1" applyBorder="1" applyAlignment="1">
      <alignment horizontal="center" vertical="center" wrapText="1"/>
    </xf>
    <xf numFmtId="0" fontId="90" fillId="0" borderId="31" xfId="0" applyFont="1" applyBorder="1" applyAlignment="1">
      <alignment horizontal="center" vertical="center" wrapText="1"/>
    </xf>
    <xf numFmtId="0" fontId="90" fillId="0" borderId="16" xfId="0" applyFont="1" applyBorder="1" applyAlignment="1">
      <alignment horizontal="center" vertical="center" wrapText="1"/>
    </xf>
    <xf numFmtId="0" fontId="90" fillId="0" borderId="35" xfId="0" applyFont="1" applyBorder="1" applyAlignment="1">
      <alignment horizontal="center" vertical="top" wrapText="1"/>
    </xf>
    <xf numFmtId="0" fontId="90" fillId="0" borderId="31" xfId="0" applyFont="1" applyBorder="1" applyAlignment="1">
      <alignment horizontal="center" vertical="top" wrapText="1"/>
    </xf>
    <xf numFmtId="0" fontId="90" fillId="0" borderId="16" xfId="0" applyFont="1" applyBorder="1" applyAlignment="1">
      <alignment horizontal="center" vertical="top" wrapText="1"/>
    </xf>
    <xf numFmtId="0" fontId="90" fillId="0" borderId="18" xfId="0" applyFont="1" applyBorder="1" applyAlignment="1">
      <alignment horizontal="center" vertical="center" wrapText="1"/>
    </xf>
    <xf numFmtId="0" fontId="90" fillId="0" borderId="28" xfId="0" applyFont="1" applyBorder="1" applyAlignment="1">
      <alignment horizontal="center" vertical="center" wrapText="1"/>
    </xf>
    <xf numFmtId="0" fontId="90" fillId="0" borderId="22" xfId="0" applyFont="1" applyBorder="1" applyAlignment="1">
      <alignment horizontal="center" vertical="center" wrapText="1"/>
    </xf>
    <xf numFmtId="0" fontId="90" fillId="0" borderId="19" xfId="0" applyFont="1" applyBorder="1" applyAlignment="1">
      <alignment horizontal="center" vertical="center" wrapText="1"/>
    </xf>
    <xf numFmtId="0" fontId="90" fillId="0" borderId="20" xfId="0" applyFont="1" applyBorder="1" applyAlignment="1">
      <alignment horizontal="center" vertical="center" wrapText="1"/>
    </xf>
    <xf numFmtId="0" fontId="90" fillId="0" borderId="21" xfId="0" applyFont="1" applyBorder="1" applyAlignment="1">
      <alignment horizontal="center" vertical="center" wrapText="1"/>
    </xf>
    <xf numFmtId="0" fontId="90" fillId="0" borderId="39" xfId="0" applyFont="1" applyBorder="1" applyAlignment="1">
      <alignment horizontal="center" vertical="center" wrapText="1"/>
    </xf>
    <xf numFmtId="0" fontId="90" fillId="0" borderId="38" xfId="0" applyFont="1" applyBorder="1" applyAlignment="1">
      <alignment horizontal="center" vertical="center" wrapText="1"/>
    </xf>
    <xf numFmtId="0" fontId="90" fillId="0" borderId="40" xfId="0" applyFont="1" applyBorder="1" applyAlignment="1">
      <alignment horizontal="center" vertical="center" wrapText="1"/>
    </xf>
    <xf numFmtId="0" fontId="90" fillId="0" borderId="18" xfId="0" applyFont="1" applyBorder="1" applyAlignment="1">
      <alignment horizontal="center" vertical="center"/>
    </xf>
    <xf numFmtId="0" fontId="90" fillId="0" borderId="28" xfId="0" applyFont="1" applyBorder="1" applyAlignment="1">
      <alignment horizontal="center" vertical="center"/>
    </xf>
    <xf numFmtId="0" fontId="90" fillId="0" borderId="22" xfId="0" applyFont="1" applyBorder="1" applyAlignment="1">
      <alignment horizontal="center" vertical="center"/>
    </xf>
    <xf numFmtId="0" fontId="91" fillId="40" borderId="43" xfId="0" applyFont="1" applyFill="1" applyBorder="1" applyAlignment="1">
      <alignment horizontal="left"/>
    </xf>
    <xf numFmtId="0" fontId="91" fillId="40" borderId="0" xfId="0" applyFont="1" applyFill="1" applyBorder="1" applyAlignment="1">
      <alignment horizontal="left"/>
    </xf>
    <xf numFmtId="0" fontId="91" fillId="40" borderId="24" xfId="0" applyFont="1" applyFill="1" applyBorder="1" applyAlignment="1">
      <alignment horizontal="left"/>
    </xf>
    <xf numFmtId="0" fontId="91" fillId="40" borderId="26" xfId="0" applyFont="1" applyFill="1" applyBorder="1" applyAlignment="1">
      <alignment horizontal="left"/>
    </xf>
    <xf numFmtId="0" fontId="91" fillId="40" borderId="44" xfId="0" applyFont="1" applyFill="1" applyBorder="1" applyAlignment="1">
      <alignment horizontal="left"/>
    </xf>
    <xf numFmtId="0" fontId="91" fillId="40" borderId="45" xfId="0" applyFont="1" applyFill="1" applyBorder="1" applyAlignment="1">
      <alignment horizontal="left"/>
    </xf>
    <xf numFmtId="0" fontId="91" fillId="40" borderId="26" xfId="0" applyFont="1" applyFill="1" applyBorder="1" applyAlignment="1">
      <alignment horizontal="left" wrapText="1"/>
    </xf>
    <xf numFmtId="0" fontId="91" fillId="40" borderId="44" xfId="0" applyFont="1" applyFill="1" applyBorder="1" applyAlignment="1">
      <alignment horizontal="left" wrapText="1"/>
    </xf>
    <xf numFmtId="0" fontId="91" fillId="40" borderId="45" xfId="0" applyFont="1" applyFill="1" applyBorder="1" applyAlignment="1">
      <alignment horizontal="left" wrapText="1"/>
    </xf>
    <xf numFmtId="0" fontId="91" fillId="7" borderId="26" xfId="0" applyFont="1" applyFill="1" applyBorder="1" applyAlignment="1">
      <alignment horizontal="left" wrapText="1"/>
    </xf>
    <xf numFmtId="0" fontId="91" fillId="7" borderId="44" xfId="0" applyFont="1" applyFill="1" applyBorder="1" applyAlignment="1">
      <alignment horizontal="left" wrapText="1"/>
    </xf>
    <xf numFmtId="0" fontId="91" fillId="7" borderId="45" xfId="0" applyFont="1" applyFill="1" applyBorder="1" applyAlignment="1">
      <alignment horizontal="left" wrapText="1"/>
    </xf>
    <xf numFmtId="0" fontId="91" fillId="7" borderId="26" xfId="0" applyFont="1" applyFill="1" applyBorder="1" applyAlignment="1">
      <alignment horizontal="left" vertical="top" wrapText="1"/>
    </xf>
    <xf numFmtId="0" fontId="91" fillId="7" borderId="44" xfId="0" applyFont="1" applyFill="1" applyBorder="1" applyAlignment="1">
      <alignment horizontal="left" vertical="top" wrapText="1"/>
    </xf>
    <xf numFmtId="0" fontId="91" fillId="7" borderId="45" xfId="0" applyFont="1" applyFill="1" applyBorder="1" applyAlignment="1">
      <alignment horizontal="left" vertical="top" wrapText="1"/>
    </xf>
    <xf numFmtId="0" fontId="91" fillId="40" borderId="27" xfId="0" applyFont="1" applyFill="1" applyBorder="1" applyAlignment="1">
      <alignment horizontal="left" wrapText="1"/>
    </xf>
    <xf numFmtId="0" fontId="91" fillId="40" borderId="42" xfId="0" applyFont="1" applyFill="1" applyBorder="1" applyAlignment="1">
      <alignment horizontal="left" wrapText="1"/>
    </xf>
    <xf numFmtId="0" fontId="91" fillId="40" borderId="46" xfId="0" applyFont="1" applyFill="1" applyBorder="1" applyAlignment="1">
      <alignment horizontal="left" wrapText="1"/>
    </xf>
    <xf numFmtId="0" fontId="91" fillId="40" borderId="11" xfId="0" applyFont="1" applyFill="1" applyBorder="1" applyAlignment="1">
      <alignment horizontal="left" wrapText="1"/>
    </xf>
    <xf numFmtId="0" fontId="91" fillId="7" borderId="43" xfId="0" applyFont="1" applyFill="1" applyBorder="1" applyAlignment="1">
      <alignment horizontal="left" wrapText="1"/>
    </xf>
    <xf numFmtId="0" fontId="91" fillId="7" borderId="0" xfId="0" applyFont="1" applyFill="1" applyBorder="1" applyAlignment="1">
      <alignment horizontal="left" wrapText="1"/>
    </xf>
    <xf numFmtId="0" fontId="91" fillId="7" borderId="24" xfId="0" applyFont="1" applyFill="1" applyBorder="1" applyAlignment="1">
      <alignment horizontal="left" wrapText="1"/>
    </xf>
    <xf numFmtId="0" fontId="90" fillId="36" borderId="43" xfId="0" applyFont="1" applyFill="1" applyBorder="1" applyAlignment="1">
      <alignment horizontal="left"/>
    </xf>
    <xf numFmtId="0" fontId="90" fillId="36" borderId="0" xfId="0" applyFont="1" applyFill="1" applyBorder="1" applyAlignment="1">
      <alignment horizontal="left"/>
    </xf>
    <xf numFmtId="0" fontId="90" fillId="36" borderId="24" xfId="0" applyFont="1" applyFill="1" applyBorder="1" applyAlignment="1">
      <alignment horizontal="left"/>
    </xf>
    <xf numFmtId="0" fontId="91" fillId="7" borderId="26" xfId="0" applyFont="1" applyFill="1" applyBorder="1" applyAlignment="1">
      <alignment horizontal="left"/>
    </xf>
    <xf numFmtId="0" fontId="91" fillId="7" borderId="44" xfId="0" applyFont="1" applyFill="1" applyBorder="1" applyAlignment="1">
      <alignment horizontal="left"/>
    </xf>
    <xf numFmtId="0" fontId="91" fillId="7" borderId="45" xfId="0" applyFont="1" applyFill="1" applyBorder="1" applyAlignment="1">
      <alignment horizontal="left"/>
    </xf>
    <xf numFmtId="0" fontId="91" fillId="40" borderId="43" xfId="0" applyFont="1" applyFill="1" applyBorder="1" applyAlignment="1">
      <alignment horizontal="left" wrapText="1"/>
    </xf>
    <xf numFmtId="0" fontId="91" fillId="40" borderId="0" xfId="0" applyFont="1" applyFill="1" applyBorder="1" applyAlignment="1">
      <alignment horizontal="left" wrapText="1"/>
    </xf>
    <xf numFmtId="0" fontId="91" fillId="40" borderId="24" xfId="0" applyFont="1" applyFill="1" applyBorder="1" applyAlignment="1">
      <alignment horizontal="left" wrapText="1"/>
    </xf>
    <xf numFmtId="0" fontId="91" fillId="40" borderId="11" xfId="0" applyFont="1" applyFill="1" applyBorder="1" applyAlignment="1">
      <alignment horizontal="left"/>
    </xf>
    <xf numFmtId="0" fontId="77" fillId="0" borderId="27" xfId="0" applyFont="1" applyBorder="1" applyAlignment="1">
      <alignment horizontal="center" vertical="center"/>
    </xf>
    <xf numFmtId="0" fontId="77" fillId="0" borderId="42" xfId="0" applyFont="1" applyBorder="1" applyAlignment="1">
      <alignment horizontal="center" vertical="center"/>
    </xf>
    <xf numFmtId="0" fontId="77" fillId="0" borderId="46" xfId="0" applyFont="1" applyBorder="1" applyAlignment="1">
      <alignment horizontal="center" vertical="center"/>
    </xf>
    <xf numFmtId="0" fontId="90" fillId="36" borderId="26" xfId="0" applyFont="1" applyFill="1" applyBorder="1" applyAlignment="1">
      <alignment horizontal="left"/>
    </xf>
    <xf numFmtId="0" fontId="90" fillId="36" borderId="44" xfId="0" applyFont="1" applyFill="1" applyBorder="1" applyAlignment="1">
      <alignment horizontal="left"/>
    </xf>
    <xf numFmtId="0" fontId="90" fillId="36" borderId="45" xfId="0" applyFont="1" applyFill="1" applyBorder="1" applyAlignment="1">
      <alignment horizontal="left"/>
    </xf>
    <xf numFmtId="0" fontId="91" fillId="40" borderId="29" xfId="0" applyFont="1" applyFill="1" applyBorder="1" applyAlignment="1">
      <alignment horizontal="left" wrapText="1"/>
    </xf>
    <xf numFmtId="0" fontId="91" fillId="40" borderId="25" xfId="0" applyFont="1" applyFill="1" applyBorder="1" applyAlignment="1">
      <alignment horizontal="left" wrapText="1"/>
    </xf>
    <xf numFmtId="0" fontId="91" fillId="40" borderId="41" xfId="0" applyFont="1" applyFill="1" applyBorder="1" applyAlignment="1">
      <alignment horizontal="left" wrapText="1"/>
    </xf>
    <xf numFmtId="0" fontId="83" fillId="0" borderId="27" xfId="0" applyFont="1" applyBorder="1" applyAlignment="1">
      <alignment horizontal="center" vertical="center" wrapText="1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83" fillId="0" borderId="29" xfId="0" applyFont="1" applyBorder="1" applyAlignment="1">
      <alignment horizontal="center" vertical="center" wrapText="1"/>
    </xf>
    <xf numFmtId="0" fontId="83" fillId="0" borderId="25" xfId="0" applyFont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0" fontId="83" fillId="0" borderId="36" xfId="0" applyFont="1" applyBorder="1" applyAlignment="1">
      <alignment horizontal="center" vertical="center" wrapText="1"/>
    </xf>
    <xf numFmtId="0" fontId="83" fillId="0" borderId="37" xfId="0" applyFont="1" applyBorder="1" applyAlignment="1">
      <alignment horizontal="center" vertical="center" wrapText="1"/>
    </xf>
    <xf numFmtId="0" fontId="98" fillId="0" borderId="34" xfId="0" applyFont="1" applyBorder="1" applyAlignment="1">
      <alignment horizontal="center" vertical="center" wrapText="1"/>
    </xf>
    <xf numFmtId="0" fontId="98" fillId="0" borderId="28" xfId="0" applyFont="1" applyBorder="1" applyAlignment="1">
      <alignment horizontal="center" vertical="center" wrapText="1"/>
    </xf>
    <xf numFmtId="0" fontId="98" fillId="0" borderId="47" xfId="0" applyFont="1" applyBorder="1" applyAlignment="1">
      <alignment horizontal="center" vertical="center" wrapText="1"/>
    </xf>
    <xf numFmtId="0" fontId="83" fillId="0" borderId="26" xfId="0" applyFont="1" applyBorder="1" applyAlignment="1">
      <alignment horizontal="center" vertical="center" wrapText="1"/>
    </xf>
    <xf numFmtId="0" fontId="83" fillId="0" borderId="44" xfId="0" applyFont="1" applyBorder="1" applyAlignment="1">
      <alignment horizontal="center" vertical="center" wrapText="1"/>
    </xf>
    <xf numFmtId="0" fontId="83" fillId="0" borderId="48" xfId="0" applyFont="1" applyBorder="1" applyAlignment="1">
      <alignment horizontal="center" vertical="center" wrapText="1"/>
    </xf>
    <xf numFmtId="0" fontId="83" fillId="0" borderId="49" xfId="0" applyFont="1" applyBorder="1" applyAlignment="1">
      <alignment horizontal="center" vertical="center"/>
    </xf>
    <xf numFmtId="0" fontId="83" fillId="0" borderId="50" xfId="0" applyFont="1" applyBorder="1" applyAlignment="1">
      <alignment horizontal="center" vertical="center"/>
    </xf>
    <xf numFmtId="0" fontId="83" fillId="0" borderId="51" xfId="0" applyFont="1" applyBorder="1" applyAlignment="1">
      <alignment horizontal="center" vertical="center"/>
    </xf>
    <xf numFmtId="0" fontId="83" fillId="0" borderId="42" xfId="0" applyFont="1" applyBorder="1" applyAlignment="1">
      <alignment horizontal="center" vertical="center"/>
    </xf>
    <xf numFmtId="0" fontId="83" fillId="0" borderId="52" xfId="0" applyFont="1" applyBorder="1" applyAlignment="1">
      <alignment horizontal="center" vertical="center"/>
    </xf>
    <xf numFmtId="0" fontId="98" fillId="42" borderId="49" xfId="0" applyFont="1" applyFill="1" applyBorder="1" applyAlignment="1">
      <alignment horizontal="center" vertical="center" wrapText="1"/>
    </xf>
    <xf numFmtId="0" fontId="98" fillId="42" borderId="51" xfId="0" applyFont="1" applyFill="1" applyBorder="1" applyAlignment="1">
      <alignment horizontal="center" vertical="center" wrapText="1"/>
    </xf>
    <xf numFmtId="0" fontId="98" fillId="36" borderId="49" xfId="0" applyFont="1" applyFill="1" applyBorder="1" applyAlignment="1">
      <alignment horizontal="center" vertical="center" wrapText="1"/>
    </xf>
    <xf numFmtId="0" fontId="98" fillId="36" borderId="51" xfId="0" applyFont="1" applyFill="1" applyBorder="1" applyAlignment="1">
      <alignment horizontal="center" vertical="center" wrapText="1"/>
    </xf>
    <xf numFmtId="0" fontId="98" fillId="0" borderId="49" xfId="0" applyFont="1" applyBorder="1" applyAlignment="1">
      <alignment horizontal="center" vertical="center" wrapText="1"/>
    </xf>
    <xf numFmtId="0" fontId="98" fillId="0" borderId="51" xfId="0" applyFont="1" applyBorder="1" applyAlignment="1">
      <alignment horizontal="center" vertical="center" wrapText="1"/>
    </xf>
    <xf numFmtId="0" fontId="8" fillId="0" borderId="26" xfId="56" applyFont="1" applyBorder="1" applyAlignment="1">
      <alignment horizontal="left" vertical="top" wrapText="1"/>
      <protection/>
    </xf>
    <xf numFmtId="0" fontId="8" fillId="0" borderId="44" xfId="56" applyFont="1" applyBorder="1" applyAlignment="1">
      <alignment horizontal="left" vertical="top" wrapText="1"/>
      <protection/>
    </xf>
    <xf numFmtId="0" fontId="8" fillId="0" borderId="48" xfId="56" applyFont="1" applyBorder="1" applyAlignment="1">
      <alignment horizontal="left" vertical="top" wrapText="1"/>
      <protection/>
    </xf>
    <xf numFmtId="43" fontId="7" fillId="0" borderId="26" xfId="63" applyFont="1" applyBorder="1" applyAlignment="1">
      <alignment horizontal="right" vertical="center" wrapText="1"/>
    </xf>
    <xf numFmtId="43" fontId="7" fillId="0" borderId="44" xfId="63" applyFont="1" applyBorder="1" applyAlignment="1">
      <alignment horizontal="right" vertical="center" wrapText="1"/>
    </xf>
    <xf numFmtId="43" fontId="7" fillId="0" borderId="48" xfId="63" applyFont="1" applyBorder="1" applyAlignment="1">
      <alignment horizontal="right" vertical="center" wrapText="1"/>
    </xf>
    <xf numFmtId="0" fontId="10" fillId="0" borderId="42" xfId="56" applyFont="1" applyBorder="1" applyAlignment="1">
      <alignment horizontal="center" vertical="center"/>
      <protection/>
    </xf>
    <xf numFmtId="0" fontId="10" fillId="0" borderId="0" xfId="56" applyFont="1" applyBorder="1" applyAlignment="1">
      <alignment horizontal="center" vertical="center"/>
      <protection/>
    </xf>
    <xf numFmtId="0" fontId="77" fillId="0" borderId="0" xfId="0" applyFont="1" applyBorder="1" applyAlignment="1" applyProtection="1">
      <alignment horizontal="center" vertical="center"/>
      <protection locked="0"/>
    </xf>
    <xf numFmtId="0" fontId="7" fillId="0" borderId="26" xfId="56" applyFont="1" applyBorder="1" applyAlignment="1">
      <alignment horizontal="left" vertical="top" wrapText="1"/>
      <protection/>
    </xf>
    <xf numFmtId="0" fontId="7" fillId="0" borderId="44" xfId="56" applyFont="1" applyBorder="1" applyAlignment="1">
      <alignment horizontal="left" vertical="top" wrapText="1"/>
      <protection/>
    </xf>
    <xf numFmtId="0" fontId="7" fillId="0" borderId="48" xfId="56" applyFont="1" applyBorder="1" applyAlignment="1">
      <alignment horizontal="left" vertical="top" wrapText="1"/>
      <protection/>
    </xf>
    <xf numFmtId="0" fontId="8" fillId="0" borderId="26" xfId="56" applyFont="1" applyBorder="1" applyAlignment="1">
      <alignment horizontal="left" vertical="center" wrapText="1"/>
      <protection/>
    </xf>
    <xf numFmtId="0" fontId="8" fillId="0" borderId="44" xfId="56" applyFont="1" applyBorder="1" applyAlignment="1">
      <alignment horizontal="left" vertical="center" wrapText="1"/>
      <protection/>
    </xf>
    <xf numFmtId="0" fontId="8" fillId="0" borderId="48" xfId="56" applyFont="1" applyBorder="1" applyAlignment="1">
      <alignment horizontal="left" vertical="center" wrapText="1"/>
      <protection/>
    </xf>
    <xf numFmtId="0" fontId="78" fillId="0" borderId="26" xfId="56" applyFont="1" applyBorder="1" applyAlignment="1">
      <alignment horizontal="center"/>
      <protection/>
    </xf>
    <xf numFmtId="0" fontId="78" fillId="0" borderId="44" xfId="56" applyFont="1" applyBorder="1" applyAlignment="1">
      <alignment horizontal="center"/>
      <protection/>
    </xf>
    <xf numFmtId="0" fontId="78" fillId="0" borderId="48" xfId="56" applyFont="1" applyBorder="1" applyAlignment="1">
      <alignment horizontal="center"/>
      <protection/>
    </xf>
    <xf numFmtId="0" fontId="7" fillId="0" borderId="26" xfId="56" applyFont="1" applyBorder="1" applyAlignment="1">
      <alignment horizontal="left" vertical="center" wrapText="1"/>
      <protection/>
    </xf>
    <xf numFmtId="0" fontId="7" fillId="0" borderId="44" xfId="56" applyFont="1" applyBorder="1" applyAlignment="1">
      <alignment horizontal="left" vertical="center" wrapText="1"/>
      <protection/>
    </xf>
    <xf numFmtId="0" fontId="7" fillId="0" borderId="48" xfId="56" applyFont="1" applyBorder="1" applyAlignment="1">
      <alignment horizontal="left" vertical="center" wrapText="1"/>
      <protection/>
    </xf>
    <xf numFmtId="0" fontId="8" fillId="0" borderId="27" xfId="56" applyFont="1" applyBorder="1" applyAlignment="1">
      <alignment horizontal="left" vertical="top" wrapText="1"/>
      <protection/>
    </xf>
    <xf numFmtId="0" fontId="8" fillId="0" borderId="42" xfId="56" applyFont="1" applyBorder="1" applyAlignment="1">
      <alignment horizontal="left" vertical="top" wrapText="1"/>
      <protection/>
    </xf>
    <xf numFmtId="0" fontId="8" fillId="0" borderId="52" xfId="56" applyFont="1" applyBorder="1" applyAlignment="1">
      <alignment horizontal="left" vertical="top" wrapText="1"/>
      <protection/>
    </xf>
    <xf numFmtId="43" fontId="7" fillId="0" borderId="26" xfId="63" applyFont="1" applyBorder="1" applyAlignment="1">
      <alignment horizontal="left" vertical="center" wrapText="1"/>
    </xf>
    <xf numFmtId="43" fontId="7" fillId="0" borderId="44" xfId="63" applyFont="1" applyBorder="1" applyAlignment="1">
      <alignment horizontal="left" vertical="center" wrapText="1"/>
    </xf>
    <xf numFmtId="43" fontId="7" fillId="0" borderId="48" xfId="63" applyFont="1" applyBorder="1" applyAlignment="1">
      <alignment horizontal="left" vertical="center" wrapText="1"/>
    </xf>
    <xf numFmtId="0" fontId="7" fillId="0" borderId="27" xfId="56" applyFont="1" applyBorder="1" applyAlignment="1">
      <alignment horizontal="center" vertical="center"/>
      <protection/>
    </xf>
    <xf numFmtId="0" fontId="7" fillId="0" borderId="42" xfId="56" applyFont="1" applyBorder="1" applyAlignment="1">
      <alignment horizontal="center" vertical="center"/>
      <protection/>
    </xf>
    <xf numFmtId="0" fontId="7" fillId="0" borderId="43" xfId="56" applyFont="1" applyBorder="1" applyAlignment="1" applyProtection="1">
      <alignment horizontal="center" vertical="center"/>
      <protection locked="0"/>
    </xf>
    <xf numFmtId="0" fontId="7" fillId="0" borderId="0" xfId="56" applyFont="1" applyBorder="1" applyAlignment="1" applyProtection="1">
      <alignment horizontal="center" vertical="center"/>
      <protection locked="0"/>
    </xf>
    <xf numFmtId="0" fontId="7" fillId="0" borderId="25" xfId="56" applyFont="1" applyBorder="1" applyAlignment="1">
      <alignment horizontal="center" vertical="center"/>
      <protection/>
    </xf>
    <xf numFmtId="0" fontId="7" fillId="0" borderId="26" xfId="56" applyFont="1" applyBorder="1" applyAlignment="1">
      <alignment horizontal="center" vertical="center" wrapText="1"/>
      <protection/>
    </xf>
    <xf numFmtId="0" fontId="7" fillId="0" borderId="44" xfId="56" applyFont="1" applyBorder="1" applyAlignment="1">
      <alignment horizontal="center" vertical="center" wrapText="1"/>
      <protection/>
    </xf>
    <xf numFmtId="0" fontId="7" fillId="0" borderId="48" xfId="56" applyFont="1" applyBorder="1" applyAlignment="1">
      <alignment horizontal="center" vertical="center" wrapText="1"/>
      <protection/>
    </xf>
    <xf numFmtId="2" fontId="7" fillId="0" borderId="26" xfId="56" applyNumberFormat="1" applyFont="1" applyBorder="1" applyAlignment="1">
      <alignment horizontal="center" vertical="center" wrapText="1"/>
      <protection/>
    </xf>
    <xf numFmtId="2" fontId="7" fillId="0" borderId="44" xfId="56" applyNumberFormat="1" applyFont="1" applyBorder="1" applyAlignment="1">
      <alignment horizontal="center" vertical="center" wrapText="1"/>
      <protection/>
    </xf>
    <xf numFmtId="2" fontId="7" fillId="0" borderId="48" xfId="56" applyNumberFormat="1" applyFont="1" applyBorder="1" applyAlignment="1">
      <alignment horizontal="center" vertical="center" wrapText="1"/>
      <protection/>
    </xf>
    <xf numFmtId="0" fontId="7" fillId="0" borderId="26" xfId="63" applyNumberFormat="1" applyFont="1" applyBorder="1" applyAlignment="1" applyProtection="1">
      <alignment horizontal="left" vertical="center" wrapText="1"/>
      <protection locked="0"/>
    </xf>
    <xf numFmtId="0" fontId="7" fillId="0" borderId="44" xfId="63" applyNumberFormat="1" applyFont="1" applyBorder="1" applyAlignment="1" applyProtection="1">
      <alignment horizontal="left" vertical="center" wrapText="1"/>
      <protection locked="0"/>
    </xf>
    <xf numFmtId="0" fontId="7" fillId="0" borderId="48" xfId="63" applyNumberFormat="1" applyFont="1" applyBorder="1" applyAlignment="1" applyProtection="1">
      <alignment horizontal="left" vertical="center" wrapText="1"/>
      <protection locked="0"/>
    </xf>
    <xf numFmtId="0" fontId="8" fillId="0" borderId="26" xfId="56" applyFont="1" applyBorder="1" applyAlignment="1" applyProtection="1">
      <alignment horizontal="left" vertical="center" wrapText="1"/>
      <protection locked="0"/>
    </xf>
    <xf numFmtId="0" fontId="8" fillId="0" borderId="44" xfId="56" applyFont="1" applyBorder="1" applyAlignment="1" applyProtection="1">
      <alignment horizontal="left" vertical="center" wrapText="1"/>
      <protection locked="0"/>
    </xf>
    <xf numFmtId="0" fontId="8" fillId="0" borderId="48" xfId="56" applyFont="1" applyBorder="1" applyAlignment="1" applyProtection="1">
      <alignment horizontal="left" vertical="center" wrapText="1"/>
      <protection locked="0"/>
    </xf>
    <xf numFmtId="0" fontId="7" fillId="0" borderId="44" xfId="56" applyFont="1" applyBorder="1" applyAlignment="1">
      <alignment horizontal="center" vertical="center"/>
      <protection/>
    </xf>
    <xf numFmtId="0" fontId="78" fillId="0" borderId="26" xfId="56" applyFont="1" applyBorder="1" applyAlignment="1" applyProtection="1">
      <alignment horizontal="left" vertical="center" wrapText="1"/>
      <protection locked="0"/>
    </xf>
    <xf numFmtId="0" fontId="78" fillId="0" borderId="44" xfId="56" applyFont="1" applyBorder="1" applyAlignment="1" applyProtection="1">
      <alignment horizontal="left" vertical="center" wrapText="1"/>
      <protection locked="0"/>
    </xf>
    <xf numFmtId="0" fontId="78" fillId="0" borderId="48" xfId="56" applyFont="1" applyBorder="1" applyAlignment="1" applyProtection="1">
      <alignment horizontal="left" vertical="center" wrapText="1"/>
      <protection locked="0"/>
    </xf>
    <xf numFmtId="0" fontId="78" fillId="0" borderId="26" xfId="56" applyFont="1" applyBorder="1" applyAlignment="1" applyProtection="1">
      <alignment horizontal="center" vertical="center" wrapText="1"/>
      <protection locked="0"/>
    </xf>
    <xf numFmtId="0" fontId="78" fillId="0" borderId="44" xfId="56" applyFont="1" applyBorder="1" applyAlignment="1" applyProtection="1">
      <alignment horizontal="center" vertical="center" wrapText="1"/>
      <protection locked="0"/>
    </xf>
    <xf numFmtId="0" fontId="78" fillId="0" borderId="48" xfId="56" applyFont="1" applyBorder="1" applyAlignment="1" applyProtection="1">
      <alignment horizontal="center" vertical="center" wrapText="1"/>
      <protection locked="0"/>
    </xf>
    <xf numFmtId="0" fontId="99" fillId="0" borderId="0" xfId="0" applyFont="1" applyAlignment="1">
      <alignment horizontal="center" wrapText="1"/>
    </xf>
    <xf numFmtId="0" fontId="8" fillId="0" borderId="0" xfId="56" applyFont="1" applyBorder="1" applyAlignment="1" applyProtection="1">
      <alignment horizontal="center"/>
      <protection locked="0"/>
    </xf>
    <xf numFmtId="0" fontId="8" fillId="0" borderId="0" xfId="56" applyFont="1" applyAlignment="1" applyProtection="1">
      <alignment horizontal="left"/>
      <protection locked="0"/>
    </xf>
    <xf numFmtId="0" fontId="89" fillId="0" borderId="26" xfId="56" applyFont="1" applyBorder="1" applyAlignment="1" applyProtection="1">
      <alignment horizontal="left" vertical="center" wrapText="1"/>
      <protection locked="0"/>
    </xf>
    <xf numFmtId="0" fontId="89" fillId="0" borderId="44" xfId="56" applyFont="1" applyBorder="1" applyAlignment="1" applyProtection="1">
      <alignment horizontal="left" vertical="center" wrapText="1"/>
      <protection locked="0"/>
    </xf>
    <xf numFmtId="0" fontId="89" fillId="0" borderId="48" xfId="56" applyFont="1" applyBorder="1" applyAlignment="1" applyProtection="1">
      <alignment horizontal="left" vertical="center" wrapText="1"/>
      <protection locked="0"/>
    </xf>
    <xf numFmtId="0" fontId="7" fillId="0" borderId="0" xfId="56" applyFont="1" applyAlignment="1" applyProtection="1">
      <alignment horizontal="center" wrapText="1"/>
      <protection locked="0"/>
    </xf>
    <xf numFmtId="0" fontId="7" fillId="0" borderId="0" xfId="56" applyFont="1" applyBorder="1" applyAlignment="1" applyProtection="1">
      <alignment horizontal="center"/>
      <protection locked="0"/>
    </xf>
    <xf numFmtId="0" fontId="7" fillId="0" borderId="0" xfId="56" applyFont="1" applyAlignment="1" applyProtection="1">
      <alignment horizontal="left" vertical="center"/>
      <protection locked="0"/>
    </xf>
    <xf numFmtId="0" fontId="7" fillId="0" borderId="0" xfId="56" applyFont="1" applyAlignment="1" applyProtection="1">
      <alignment horizontal="center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60;&#1061;&#1044;%202017%20&#1089;%20&#1047;&#1040;&#1050;&#1051;&#1070;&#1063;&#1045;&#1053;&#1048;&#1045;&#1052;%2031%20&#1096;&#1082;&#1086;&#1083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Реквизиты"/>
      <sheetName val="Таблица  1"/>
      <sheetName val="Таблица  2"/>
      <sheetName val="печат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76</v>
      </c>
      <c r="D2" t="s">
        <v>83</v>
      </c>
      <c r="E2">
        <v>1</v>
      </c>
      <c r="G2" t="s">
        <v>27</v>
      </c>
      <c r="H2">
        <v>2</v>
      </c>
      <c r="I2">
        <v>1</v>
      </c>
      <c r="J2" t="s">
        <v>85</v>
      </c>
      <c r="K2">
        <v>5</v>
      </c>
      <c r="L2">
        <v>1</v>
      </c>
      <c r="M2">
        <v>0</v>
      </c>
      <c r="Q2">
        <v>1</v>
      </c>
      <c r="R2">
        <v>1</v>
      </c>
      <c r="S2" t="s">
        <v>87</v>
      </c>
      <c r="U2">
        <v>0</v>
      </c>
      <c r="V2">
        <v>4</v>
      </c>
      <c r="W2">
        <v>1</v>
      </c>
      <c r="X2">
        <v>1</v>
      </c>
      <c r="Y2">
        <v>0</v>
      </c>
    </row>
    <row r="3" spans="1:25" ht="12.75">
      <c r="A3" s="5" t="s">
        <v>59</v>
      </c>
      <c r="B3" s="6" t="s">
        <v>77</v>
      </c>
      <c r="I3">
        <v>2</v>
      </c>
      <c r="J3" t="s">
        <v>86</v>
      </c>
      <c r="K3">
        <v>13</v>
      </c>
      <c r="L3">
        <v>1</v>
      </c>
      <c r="M3">
        <v>0</v>
      </c>
      <c r="Q3">
        <v>1</v>
      </c>
      <c r="R3">
        <v>2</v>
      </c>
      <c r="S3" t="s">
        <v>88</v>
      </c>
      <c r="U3">
        <v>0</v>
      </c>
      <c r="V3">
        <v>8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78</v>
      </c>
      <c r="Q4">
        <v>1</v>
      </c>
      <c r="R4">
        <v>3</v>
      </c>
      <c r="S4" t="s">
        <v>89</v>
      </c>
      <c r="U4">
        <v>0</v>
      </c>
      <c r="V4">
        <v>75</v>
      </c>
      <c r="W4">
        <v>1</v>
      </c>
      <c r="X4">
        <v>3</v>
      </c>
      <c r="Y4">
        <v>0</v>
      </c>
    </row>
    <row r="5" spans="1:25" ht="12.75">
      <c r="A5" s="5" t="s">
        <v>21</v>
      </c>
      <c r="B5" s="6" t="s">
        <v>463</v>
      </c>
      <c r="Q5">
        <v>1</v>
      </c>
      <c r="R5">
        <v>4</v>
      </c>
      <c r="S5" t="s">
        <v>90</v>
      </c>
      <c r="U5">
        <v>0</v>
      </c>
      <c r="V5">
        <v>10</v>
      </c>
      <c r="W5">
        <v>1</v>
      </c>
      <c r="X5">
        <v>4</v>
      </c>
      <c r="Y5">
        <v>0</v>
      </c>
    </row>
    <row r="6" spans="1:25" ht="12.75">
      <c r="A6" s="5" t="s">
        <v>22</v>
      </c>
      <c r="B6" s="6" t="s">
        <v>79</v>
      </c>
      <c r="Q6">
        <v>1</v>
      </c>
      <c r="R6">
        <v>5</v>
      </c>
      <c r="S6" t="s">
        <v>91</v>
      </c>
      <c r="U6">
        <v>1</v>
      </c>
      <c r="V6">
        <v>2</v>
      </c>
      <c r="W6">
        <v>0</v>
      </c>
      <c r="X6">
        <v>5</v>
      </c>
      <c r="Y6">
        <v>0</v>
      </c>
    </row>
    <row r="7" spans="1:25" ht="12.75">
      <c r="A7" s="5" t="s">
        <v>23</v>
      </c>
      <c r="B7" s="6" t="s">
        <v>80</v>
      </c>
      <c r="Q7">
        <v>2</v>
      </c>
      <c r="R7">
        <v>1</v>
      </c>
      <c r="S7" t="s">
        <v>87</v>
      </c>
      <c r="U7">
        <v>0</v>
      </c>
      <c r="V7">
        <v>5</v>
      </c>
      <c r="W7">
        <v>1</v>
      </c>
      <c r="X7">
        <v>1</v>
      </c>
      <c r="Y7">
        <v>8</v>
      </c>
    </row>
    <row r="8" spans="1:25" ht="12.75">
      <c r="A8" s="5" t="s">
        <v>24</v>
      </c>
      <c r="B8" s="6" t="s">
        <v>81</v>
      </c>
      <c r="Q8">
        <v>2</v>
      </c>
      <c r="R8">
        <v>2</v>
      </c>
      <c r="S8" t="s">
        <v>89</v>
      </c>
      <c r="U8">
        <v>0</v>
      </c>
      <c r="V8">
        <v>143</v>
      </c>
      <c r="W8">
        <v>1</v>
      </c>
      <c r="X8">
        <v>2</v>
      </c>
      <c r="Y8">
        <v>0</v>
      </c>
    </row>
    <row r="9" spans="1:25" ht="12.75">
      <c r="A9" s="5" t="s">
        <v>56</v>
      </c>
      <c r="B9" s="9">
        <v>2017</v>
      </c>
      <c r="Q9">
        <v>2</v>
      </c>
      <c r="R9">
        <v>3</v>
      </c>
      <c r="S9" t="s">
        <v>92</v>
      </c>
      <c r="U9">
        <v>0</v>
      </c>
      <c r="V9">
        <v>10</v>
      </c>
      <c r="W9">
        <v>1</v>
      </c>
      <c r="X9">
        <v>3</v>
      </c>
      <c r="Y9">
        <v>0</v>
      </c>
    </row>
    <row r="10" spans="1:25" ht="12.75">
      <c r="A10" s="5" t="s">
        <v>57</v>
      </c>
      <c r="B10" s="9">
        <v>1</v>
      </c>
      <c r="Q10">
        <v>2</v>
      </c>
      <c r="R10">
        <v>4</v>
      </c>
      <c r="S10" t="s">
        <v>93</v>
      </c>
      <c r="U10">
        <v>0</v>
      </c>
      <c r="V10">
        <v>8</v>
      </c>
      <c r="W10">
        <v>1</v>
      </c>
      <c r="X10">
        <v>4</v>
      </c>
      <c r="Y10">
        <v>0</v>
      </c>
    </row>
    <row r="11" spans="1:25" ht="12.75">
      <c r="A11" s="5" t="s">
        <v>58</v>
      </c>
      <c r="B11" s="9">
        <v>1</v>
      </c>
      <c r="Q11">
        <v>2</v>
      </c>
      <c r="R11">
        <v>5</v>
      </c>
      <c r="S11" t="s">
        <v>94</v>
      </c>
      <c r="U11">
        <v>1</v>
      </c>
      <c r="V11">
        <v>2</v>
      </c>
      <c r="W11">
        <v>0</v>
      </c>
      <c r="X11">
        <v>5</v>
      </c>
      <c r="Y11">
        <v>0</v>
      </c>
    </row>
    <row r="12" spans="1:25" ht="12.75">
      <c r="A12" s="5" t="s">
        <v>60</v>
      </c>
      <c r="B12" s="6" t="s">
        <v>82</v>
      </c>
      <c r="Q12">
        <v>2</v>
      </c>
      <c r="R12">
        <v>6</v>
      </c>
      <c r="S12" t="s">
        <v>95</v>
      </c>
      <c r="U12">
        <v>1</v>
      </c>
      <c r="V12">
        <v>2</v>
      </c>
      <c r="W12">
        <v>0</v>
      </c>
      <c r="X12">
        <v>6</v>
      </c>
      <c r="Y12">
        <v>0</v>
      </c>
    </row>
    <row r="13" spans="1:25" ht="12.75">
      <c r="A13" s="5" t="s">
        <v>61</v>
      </c>
      <c r="B13" s="6">
        <v>4</v>
      </c>
      <c r="Q13">
        <v>2</v>
      </c>
      <c r="R13">
        <v>7</v>
      </c>
      <c r="S13" t="s">
        <v>96</v>
      </c>
      <c r="U13">
        <v>1</v>
      </c>
      <c r="V13">
        <v>2</v>
      </c>
      <c r="W13">
        <v>0</v>
      </c>
      <c r="X13">
        <v>7</v>
      </c>
      <c r="Y13">
        <v>0</v>
      </c>
    </row>
    <row r="14" spans="1:25" ht="12.75">
      <c r="A14" s="5" t="s">
        <v>62</v>
      </c>
      <c r="B14" s="6" t="s">
        <v>7</v>
      </c>
      <c r="Q14">
        <v>2</v>
      </c>
      <c r="R14">
        <v>8</v>
      </c>
      <c r="S14" t="s">
        <v>97</v>
      </c>
      <c r="U14">
        <v>1</v>
      </c>
      <c r="V14">
        <v>2</v>
      </c>
      <c r="W14">
        <v>0</v>
      </c>
      <c r="X14">
        <v>8</v>
      </c>
      <c r="Y14">
        <v>0</v>
      </c>
    </row>
    <row r="15" spans="1:25" ht="12.75">
      <c r="A15" s="5" t="s">
        <v>64</v>
      </c>
      <c r="B15" s="2" t="s">
        <v>5</v>
      </c>
      <c r="Q15">
        <v>2</v>
      </c>
      <c r="R15">
        <v>9</v>
      </c>
      <c r="S15" t="s">
        <v>98</v>
      </c>
      <c r="U15">
        <v>1</v>
      </c>
      <c r="V15">
        <v>2</v>
      </c>
      <c r="W15">
        <v>0</v>
      </c>
      <c r="X15">
        <v>9</v>
      </c>
      <c r="Y15">
        <v>0</v>
      </c>
    </row>
    <row r="16" spans="1:25" ht="12.75">
      <c r="A16" s="5" t="s">
        <v>65</v>
      </c>
      <c r="B16" s="2" t="s">
        <v>73</v>
      </c>
      <c r="Q16">
        <v>2</v>
      </c>
      <c r="R16">
        <v>10</v>
      </c>
      <c r="S16" t="s">
        <v>99</v>
      </c>
      <c r="U16">
        <v>1</v>
      </c>
      <c r="V16">
        <v>2</v>
      </c>
      <c r="W16">
        <v>0</v>
      </c>
      <c r="X16">
        <v>10</v>
      </c>
      <c r="Y16">
        <v>0</v>
      </c>
    </row>
    <row r="17" spans="1:25" ht="12.75">
      <c r="A17" s="5" t="s">
        <v>66</v>
      </c>
      <c r="B17" s="10"/>
      <c r="Q17">
        <v>2</v>
      </c>
      <c r="R17">
        <v>11</v>
      </c>
      <c r="S17" t="s">
        <v>100</v>
      </c>
      <c r="U17">
        <v>1</v>
      </c>
      <c r="V17">
        <v>0</v>
      </c>
      <c r="W17">
        <v>0</v>
      </c>
      <c r="X17">
        <v>11</v>
      </c>
      <c r="Y17">
        <v>0</v>
      </c>
    </row>
    <row r="18" spans="1:25" ht="12.75">
      <c r="A18" s="5" t="s">
        <v>3</v>
      </c>
      <c r="B18" s="2" t="s">
        <v>5</v>
      </c>
      <c r="Q18">
        <v>2</v>
      </c>
      <c r="R18">
        <v>12</v>
      </c>
      <c r="S18" t="s">
        <v>101</v>
      </c>
      <c r="U18">
        <v>1</v>
      </c>
      <c r="V18">
        <v>2</v>
      </c>
      <c r="W18">
        <v>0</v>
      </c>
      <c r="X18">
        <v>12</v>
      </c>
      <c r="Y18">
        <v>0</v>
      </c>
    </row>
    <row r="19" spans="1:25" ht="12.75">
      <c r="A19" s="5" t="s">
        <v>1</v>
      </c>
      <c r="B19" s="2" t="s">
        <v>0</v>
      </c>
      <c r="Q19">
        <v>2</v>
      </c>
      <c r="R19">
        <v>13</v>
      </c>
      <c r="S19" t="s">
        <v>102</v>
      </c>
      <c r="U19">
        <v>1</v>
      </c>
      <c r="V19">
        <v>2</v>
      </c>
      <c r="W19">
        <v>0</v>
      </c>
      <c r="X19">
        <v>13</v>
      </c>
      <c r="Y19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75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X26"/>
  <sheetViews>
    <sheetView showGridLines="0" zoomScalePageLayoutView="0" workbookViewId="0" topLeftCell="A1">
      <selection activeCell="E33" sqref="E33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253" t="s">
        <v>72</v>
      </c>
      <c r="C1" s="254"/>
      <c r="D1" s="254"/>
      <c r="E1" s="4"/>
      <c r="F1" s="4"/>
    </row>
    <row r="2" spans="1:10" ht="12.75" customHeight="1">
      <c r="A2" s="21"/>
      <c r="B2" s="255" t="s">
        <v>322</v>
      </c>
      <c r="C2" s="255"/>
      <c r="D2" s="255"/>
      <c r="E2" s="255"/>
      <c r="F2" s="254"/>
      <c r="G2" s="254"/>
      <c r="H2" s="254"/>
      <c r="I2" s="254"/>
      <c r="J2" s="197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2" t="s">
        <v>84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3" t="s">
        <v>5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heet="1" objects="1" scenario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7"/>
  <sheetViews>
    <sheetView zoomScalePageLayoutView="0" workbookViewId="0" topLeftCell="A1">
      <pane ySplit="4" topLeftCell="A8" activePane="bottomLeft" state="frozen"/>
      <selection pane="topLeft" activeCell="C25" sqref="C25"/>
      <selection pane="bottomLeft" activeCell="E45" sqref="E45"/>
    </sheetView>
  </sheetViews>
  <sheetFormatPr defaultColWidth="9.00390625" defaultRowHeight="12.75"/>
  <cols>
    <col min="1" max="1" width="6.75390625" style="40" customWidth="1"/>
    <col min="2" max="2" width="7.75390625" style="40" bestFit="1" customWidth="1"/>
    <col min="3" max="3" width="61.75390625" style="2" bestFit="1" customWidth="1"/>
    <col min="4" max="4" width="6.75390625" style="40" customWidth="1"/>
    <col min="5" max="5" width="13.875" style="45" customWidth="1"/>
    <col min="6" max="43" width="9.125" style="79" customWidth="1"/>
  </cols>
  <sheetData>
    <row r="1" ht="12.75">
      <c r="A1" s="44" t="s">
        <v>85</v>
      </c>
    </row>
    <row r="2" ht="13.5" thickBot="1">
      <c r="A2" s="40" t="s">
        <v>475</v>
      </c>
    </row>
    <row r="3" spans="1:5" ht="26.25" thickBot="1">
      <c r="A3" s="24" t="s">
        <v>87</v>
      </c>
      <c r="B3" s="24" t="s">
        <v>88</v>
      </c>
      <c r="C3" s="24" t="s">
        <v>89</v>
      </c>
      <c r="D3" s="24" t="s">
        <v>90</v>
      </c>
      <c r="E3" s="26" t="s">
        <v>91</v>
      </c>
    </row>
    <row r="4" spans="1:43" s="2" customFormat="1" ht="13.5" thickBot="1">
      <c r="A4" s="29" t="s">
        <v>7</v>
      </c>
      <c r="B4" s="29" t="s">
        <v>8</v>
      </c>
      <c r="C4" s="29" t="s">
        <v>9</v>
      </c>
      <c r="D4" s="29" t="s">
        <v>10</v>
      </c>
      <c r="E4" s="29" t="s">
        <v>11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</row>
    <row r="5" spans="1:5" ht="15.75">
      <c r="A5" s="41" t="s">
        <v>451</v>
      </c>
      <c r="B5" s="71"/>
      <c r="C5" s="72" t="s">
        <v>340</v>
      </c>
      <c r="D5" s="47"/>
      <c r="E5" s="48">
        <v>0</v>
      </c>
    </row>
    <row r="6" spans="1:5" ht="12.75">
      <c r="A6" s="42" t="s">
        <v>119</v>
      </c>
      <c r="B6" s="47" t="s">
        <v>7</v>
      </c>
      <c r="C6" s="70" t="s">
        <v>120</v>
      </c>
      <c r="D6" s="47"/>
      <c r="E6" s="49">
        <v>0</v>
      </c>
    </row>
    <row r="7" spans="1:5" ht="12.75">
      <c r="A7" s="42" t="s">
        <v>104</v>
      </c>
      <c r="B7" s="47" t="s">
        <v>8</v>
      </c>
      <c r="C7" s="59" t="s">
        <v>105</v>
      </c>
      <c r="D7" s="47"/>
      <c r="E7" s="49">
        <v>0</v>
      </c>
    </row>
    <row r="8" spans="1:5" ht="12.75">
      <c r="A8" s="42" t="s">
        <v>107</v>
      </c>
      <c r="B8" s="47" t="s">
        <v>9</v>
      </c>
      <c r="C8" s="59" t="s">
        <v>108</v>
      </c>
      <c r="D8" s="47"/>
      <c r="E8" s="133">
        <v>55193830.38</v>
      </c>
    </row>
    <row r="9" spans="1:5" ht="12.75">
      <c r="A9" s="42" t="s">
        <v>109</v>
      </c>
      <c r="B9" s="61"/>
      <c r="C9" s="60" t="s">
        <v>110</v>
      </c>
      <c r="D9" s="61"/>
      <c r="E9" s="134">
        <v>55193830.38</v>
      </c>
    </row>
    <row r="10" spans="1:5" ht="12.75">
      <c r="A10" s="42" t="s">
        <v>111</v>
      </c>
      <c r="B10" s="61"/>
      <c r="C10" s="60" t="s">
        <v>112</v>
      </c>
      <c r="D10" s="61"/>
      <c r="E10" s="134">
        <v>0</v>
      </c>
    </row>
    <row r="11" spans="1:5" ht="12.75">
      <c r="A11" s="42" t="s">
        <v>113</v>
      </c>
      <c r="B11" s="61"/>
      <c r="C11" s="60" t="s">
        <v>114</v>
      </c>
      <c r="D11" s="61"/>
      <c r="E11" s="134">
        <v>0</v>
      </c>
    </row>
    <row r="12" spans="1:5" ht="12.75">
      <c r="A12" s="42" t="s">
        <v>115</v>
      </c>
      <c r="B12" s="47" t="s">
        <v>10</v>
      </c>
      <c r="C12" s="59" t="s">
        <v>116</v>
      </c>
      <c r="D12" s="47"/>
      <c r="E12" s="133">
        <v>14446426.26</v>
      </c>
    </row>
    <row r="13" spans="1:5" ht="12.75">
      <c r="A13" s="42" t="s">
        <v>117</v>
      </c>
      <c r="B13" s="61"/>
      <c r="C13" s="60" t="s">
        <v>118</v>
      </c>
      <c r="D13" s="61"/>
      <c r="E13" s="134">
        <v>3701830.91</v>
      </c>
    </row>
    <row r="14" spans="1:5" ht="20.25" customHeight="1">
      <c r="A14" s="42" t="s">
        <v>121</v>
      </c>
      <c r="B14" s="50"/>
      <c r="C14" s="73" t="s">
        <v>122</v>
      </c>
      <c r="D14" s="66"/>
      <c r="E14" s="68">
        <v>0</v>
      </c>
    </row>
    <row r="15" spans="1:43" s="69" customFormat="1" ht="3.75" customHeight="1">
      <c r="A15" s="66" t="s">
        <v>123</v>
      </c>
      <c r="B15" s="66"/>
      <c r="C15" s="67" t="s">
        <v>5</v>
      </c>
      <c r="D15" s="66"/>
      <c r="E15" s="68">
        <v>0</v>
      </c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</row>
    <row r="16" spans="1:43" s="69" customFormat="1" ht="3.75" customHeight="1">
      <c r="A16" s="66" t="s">
        <v>124</v>
      </c>
      <c r="B16" s="66"/>
      <c r="C16" s="67" t="s">
        <v>106</v>
      </c>
      <c r="D16" s="66"/>
      <c r="E16" s="68">
        <v>0</v>
      </c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</row>
    <row r="17" spans="1:5" ht="2.25" customHeight="1">
      <c r="A17" s="42" t="s">
        <v>125</v>
      </c>
      <c r="B17" s="50" t="s">
        <v>88</v>
      </c>
      <c r="C17" s="51" t="s">
        <v>126</v>
      </c>
      <c r="D17" s="66"/>
      <c r="E17" s="68">
        <v>0</v>
      </c>
    </row>
    <row r="18" spans="1:5" ht="12.75">
      <c r="A18" s="42" t="s">
        <v>127</v>
      </c>
      <c r="B18" s="52" t="s">
        <v>7</v>
      </c>
      <c r="C18" s="58" t="s">
        <v>128</v>
      </c>
      <c r="D18" s="50"/>
      <c r="E18" s="135">
        <v>115113764.27</v>
      </c>
    </row>
    <row r="19" spans="1:5" ht="12.75">
      <c r="A19" s="42" t="s">
        <v>129</v>
      </c>
      <c r="B19" s="64" t="s">
        <v>130</v>
      </c>
      <c r="C19" s="62" t="s">
        <v>131</v>
      </c>
      <c r="D19" s="63"/>
      <c r="E19" s="136">
        <v>55193830.38</v>
      </c>
    </row>
    <row r="20" spans="1:5" ht="12.75">
      <c r="A20" s="42" t="s">
        <v>132</v>
      </c>
      <c r="B20" s="64" t="s">
        <v>133</v>
      </c>
      <c r="C20" s="62" t="s">
        <v>134</v>
      </c>
      <c r="D20" s="63"/>
      <c r="E20" s="136">
        <v>38105932.61</v>
      </c>
    </row>
    <row r="21" spans="1:5" ht="12.75">
      <c r="A21" s="42" t="s">
        <v>135</v>
      </c>
      <c r="B21" s="64" t="s">
        <v>136</v>
      </c>
      <c r="C21" s="62" t="s">
        <v>137</v>
      </c>
      <c r="D21" s="63"/>
      <c r="E21" s="136">
        <v>3701830.91</v>
      </c>
    </row>
    <row r="22" spans="1:5" ht="12.75">
      <c r="A22" s="42" t="s">
        <v>138</v>
      </c>
      <c r="B22" s="64" t="s">
        <v>139</v>
      </c>
      <c r="C22" s="62" t="s">
        <v>134</v>
      </c>
      <c r="D22" s="63"/>
      <c r="E22" s="136">
        <v>747496.25</v>
      </c>
    </row>
    <row r="23" spans="1:5" ht="12.75">
      <c r="A23" s="42" t="s">
        <v>140</v>
      </c>
      <c r="B23" s="52" t="s">
        <v>8</v>
      </c>
      <c r="C23" s="58" t="s">
        <v>141</v>
      </c>
      <c r="D23" s="50"/>
      <c r="E23" s="135">
        <v>-113595986.14</v>
      </c>
    </row>
    <row r="24" spans="1:5" ht="12.75">
      <c r="A24" s="42" t="s">
        <v>142</v>
      </c>
      <c r="B24" s="64" t="s">
        <v>143</v>
      </c>
      <c r="C24" s="62" t="s">
        <v>144</v>
      </c>
      <c r="D24" s="63"/>
      <c r="E24" s="136">
        <v>543850.57</v>
      </c>
    </row>
    <row r="25" spans="1:5" ht="12.75">
      <c r="A25" s="42" t="s">
        <v>145</v>
      </c>
      <c r="B25" s="64" t="s">
        <v>146</v>
      </c>
      <c r="C25" s="62" t="s">
        <v>147</v>
      </c>
      <c r="D25" s="63"/>
      <c r="E25" s="136">
        <v>543850.57</v>
      </c>
    </row>
    <row r="26" spans="1:5" ht="12.75">
      <c r="A26" s="42" t="s">
        <v>148</v>
      </c>
      <c r="B26" s="64" t="s">
        <v>149</v>
      </c>
      <c r="C26" s="62" t="s">
        <v>150</v>
      </c>
      <c r="D26" s="63"/>
      <c r="E26" s="136"/>
    </row>
    <row r="27" spans="1:5" ht="12.75">
      <c r="A27" s="42" t="s">
        <v>151</v>
      </c>
      <c r="B27" s="64" t="s">
        <v>152</v>
      </c>
      <c r="C27" s="62" t="s">
        <v>153</v>
      </c>
      <c r="D27" s="63"/>
      <c r="E27" s="136"/>
    </row>
    <row r="28" spans="1:5" ht="12.75">
      <c r="A28" s="42" t="s">
        <v>154</v>
      </c>
      <c r="B28" s="64" t="s">
        <v>155</v>
      </c>
      <c r="C28" s="62" t="s">
        <v>156</v>
      </c>
      <c r="D28" s="63"/>
      <c r="E28" s="136">
        <v>5439.69</v>
      </c>
    </row>
    <row r="29" spans="1:5" ht="12.75">
      <c r="A29" s="42" t="s">
        <v>195</v>
      </c>
      <c r="B29" s="64" t="s">
        <v>196</v>
      </c>
      <c r="C29" s="62" t="s">
        <v>197</v>
      </c>
      <c r="D29" s="63"/>
      <c r="E29" s="136">
        <v>105030.9</v>
      </c>
    </row>
    <row r="30" spans="1:5" ht="12.75">
      <c r="A30" s="42" t="s">
        <v>157</v>
      </c>
      <c r="B30" s="52" t="s">
        <v>9</v>
      </c>
      <c r="C30" s="58" t="s">
        <v>158</v>
      </c>
      <c r="D30" s="50"/>
      <c r="E30" s="135">
        <v>49161.81</v>
      </c>
    </row>
    <row r="31" spans="1:5" ht="12.75">
      <c r="A31" s="42" t="s">
        <v>159</v>
      </c>
      <c r="B31" s="64" t="s">
        <v>160</v>
      </c>
      <c r="C31" s="62" t="s">
        <v>161</v>
      </c>
      <c r="D31" s="63"/>
      <c r="E31" s="136">
        <v>0</v>
      </c>
    </row>
    <row r="32" spans="1:5" ht="12.75">
      <c r="A32" s="42" t="s">
        <v>178</v>
      </c>
      <c r="B32" s="64" t="s">
        <v>179</v>
      </c>
      <c r="C32" s="62" t="s">
        <v>180</v>
      </c>
      <c r="D32" s="63"/>
      <c r="E32" s="136">
        <v>45933.19</v>
      </c>
    </row>
    <row r="33" spans="1:5" ht="12.75">
      <c r="A33" s="42" t="s">
        <v>181</v>
      </c>
      <c r="B33" s="64" t="s">
        <v>182</v>
      </c>
      <c r="C33" s="62" t="s">
        <v>183</v>
      </c>
      <c r="D33" s="63"/>
      <c r="E33" s="136">
        <v>0</v>
      </c>
    </row>
    <row r="34" spans="1:43" s="65" customFormat="1" ht="33" customHeight="1">
      <c r="A34" s="57" t="s">
        <v>184</v>
      </c>
      <c r="B34" s="57" t="s">
        <v>5</v>
      </c>
      <c r="C34" s="74" t="s">
        <v>185</v>
      </c>
      <c r="D34" s="76"/>
      <c r="E34" s="78">
        <v>0</v>
      </c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</row>
    <row r="35" spans="1:43" s="65" customFormat="1" ht="2.25" customHeight="1">
      <c r="A35" s="57" t="s">
        <v>187</v>
      </c>
      <c r="B35" s="76"/>
      <c r="C35" s="77"/>
      <c r="D35" s="76"/>
      <c r="E35" s="78">
        <v>0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</row>
    <row r="36" spans="1:43" s="65" customFormat="1" ht="0.75" customHeight="1">
      <c r="A36" s="57" t="s">
        <v>186</v>
      </c>
      <c r="B36" s="76"/>
      <c r="C36" s="77"/>
      <c r="D36" s="76"/>
      <c r="E36" s="78">
        <v>0</v>
      </c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</row>
    <row r="37" spans="1:43" s="65" customFormat="1" ht="3" customHeight="1">
      <c r="A37" s="57" t="s">
        <v>188</v>
      </c>
      <c r="B37" s="57"/>
      <c r="C37" s="56" t="s">
        <v>169</v>
      </c>
      <c r="D37" s="76"/>
      <c r="E37" s="78">
        <v>0</v>
      </c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</row>
    <row r="38" spans="1:43" s="65" customFormat="1" ht="12.75">
      <c r="A38" s="57" t="s">
        <v>193</v>
      </c>
      <c r="B38" s="57"/>
      <c r="C38" s="56" t="s">
        <v>194</v>
      </c>
      <c r="D38" s="57" t="s">
        <v>174</v>
      </c>
      <c r="E38" s="137">
        <v>44768.04</v>
      </c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</row>
    <row r="39" spans="1:5" ht="12.75">
      <c r="A39" s="42" t="s">
        <v>191</v>
      </c>
      <c r="B39" s="57"/>
      <c r="C39" s="56" t="s">
        <v>192</v>
      </c>
      <c r="D39" s="57" t="s">
        <v>167</v>
      </c>
      <c r="E39" s="137"/>
    </row>
    <row r="40" spans="1:5" ht="12.75">
      <c r="A40" s="42" t="s">
        <v>189</v>
      </c>
      <c r="B40" s="57"/>
      <c r="C40" s="56" t="s">
        <v>190</v>
      </c>
      <c r="D40" s="57" t="s">
        <v>164</v>
      </c>
      <c r="E40" s="137"/>
    </row>
    <row r="41" spans="1:5" ht="12.75">
      <c r="A41" s="42" t="s">
        <v>175</v>
      </c>
      <c r="B41" s="57"/>
      <c r="C41" s="56" t="s">
        <v>176</v>
      </c>
      <c r="D41" s="57" t="s">
        <v>177</v>
      </c>
      <c r="E41" s="137"/>
    </row>
    <row r="42" spans="1:5" ht="15.75">
      <c r="A42" s="42" t="s">
        <v>170</v>
      </c>
      <c r="B42" s="83"/>
      <c r="C42" s="75" t="s">
        <v>171</v>
      </c>
      <c r="D42" s="81"/>
      <c r="E42" s="82">
        <v>0</v>
      </c>
    </row>
    <row r="43" spans="1:5" ht="0.75" customHeight="1">
      <c r="A43" s="42" t="s">
        <v>168</v>
      </c>
      <c r="B43" s="81"/>
      <c r="C43" s="84" t="s">
        <v>169</v>
      </c>
      <c r="D43" s="81"/>
      <c r="E43" s="82">
        <v>0</v>
      </c>
    </row>
    <row r="44" spans="1:5" ht="12.75">
      <c r="A44" s="42" t="s">
        <v>172</v>
      </c>
      <c r="B44" s="83"/>
      <c r="C44" s="84" t="s">
        <v>173</v>
      </c>
      <c r="D44" s="83" t="s">
        <v>174</v>
      </c>
      <c r="E44" s="138">
        <v>0</v>
      </c>
    </row>
    <row r="45" spans="1:5" ht="12.75">
      <c r="A45" s="42" t="s">
        <v>165</v>
      </c>
      <c r="B45" s="83"/>
      <c r="C45" s="54" t="s">
        <v>166</v>
      </c>
      <c r="D45" s="55" t="s">
        <v>167</v>
      </c>
      <c r="E45" s="139">
        <v>0</v>
      </c>
    </row>
    <row r="46" spans="1:5" ht="12.75">
      <c r="A46" s="42" t="s">
        <v>162</v>
      </c>
      <c r="B46" s="83"/>
      <c r="C46" s="54" t="s">
        <v>163</v>
      </c>
      <c r="D46" s="55" t="s">
        <v>164</v>
      </c>
      <c r="E46" s="139"/>
    </row>
    <row r="47" spans="1:5" ht="12.75">
      <c r="A47" s="43"/>
      <c r="B47" s="43"/>
      <c r="C47" s="30"/>
      <c r="D47" s="43"/>
      <c r="E47" s="46"/>
    </row>
  </sheetData>
  <sheetProtection password="CCFD" sheet="1" objects="1" scenarios="1" formatCells="0" formatColumns="0" formatRows="0"/>
  <printOptions/>
  <pageMargins left="0.7" right="0.7" top="0.75" bottom="0.75" header="0.3" footer="0.3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4"/>
  <sheetViews>
    <sheetView zoomScale="85" zoomScaleNormal="85" zoomScalePageLayoutView="0" workbookViewId="0" topLeftCell="A1">
      <pane xSplit="4" ySplit="4" topLeftCell="E5" activePane="bottomRight" state="frozen"/>
      <selection pane="topLeft" activeCell="C25" sqref="C25"/>
      <selection pane="topRight" activeCell="C25" sqref="C25"/>
      <selection pane="bottomLeft" activeCell="C25" sqref="C25"/>
      <selection pane="bottomRight" activeCell="L63" sqref="L63"/>
    </sheetView>
  </sheetViews>
  <sheetFormatPr defaultColWidth="9.00390625" defaultRowHeight="12.75"/>
  <cols>
    <col min="1" max="1" width="6.75390625" style="40" customWidth="1"/>
    <col min="2" max="2" width="71.875" style="2" customWidth="1"/>
    <col min="3" max="3" width="8.25390625" style="40" customWidth="1"/>
    <col min="4" max="4" width="7.125" style="40" customWidth="1"/>
    <col min="5" max="10" width="18.375" style="25" customWidth="1"/>
    <col min="11" max="11" width="18.375" style="27" customWidth="1"/>
    <col min="12" max="13" width="18.375" style="25" customWidth="1"/>
    <col min="14" max="14" width="24.875" style="0" bestFit="1" customWidth="1"/>
  </cols>
  <sheetData>
    <row r="1" ht="12.75">
      <c r="A1" s="44" t="s">
        <v>86</v>
      </c>
    </row>
    <row r="2" ht="13.5" thickBot="1"/>
    <row r="3" spans="1:14" ht="45" customHeight="1" thickBot="1">
      <c r="A3" s="24" t="s">
        <v>87</v>
      </c>
      <c r="B3" s="24" t="s">
        <v>89</v>
      </c>
      <c r="C3" s="24" t="s">
        <v>92</v>
      </c>
      <c r="D3" s="24" t="s">
        <v>93</v>
      </c>
      <c r="E3" s="26" t="s">
        <v>502</v>
      </c>
      <c r="F3" s="26" t="s">
        <v>503</v>
      </c>
      <c r="G3" s="26" t="s">
        <v>504</v>
      </c>
      <c r="H3" s="26" t="s">
        <v>505</v>
      </c>
      <c r="I3" s="26" t="s">
        <v>506</v>
      </c>
      <c r="J3" s="26" t="s">
        <v>507</v>
      </c>
      <c r="K3" s="28" t="s">
        <v>508</v>
      </c>
      <c r="L3" s="26" t="s">
        <v>509</v>
      </c>
      <c r="M3" s="161" t="s">
        <v>510</v>
      </c>
      <c r="N3" s="256" t="s">
        <v>467</v>
      </c>
    </row>
    <row r="4" spans="1:14" s="2" customFormat="1" ht="12.75">
      <c r="A4" s="29" t="s">
        <v>7</v>
      </c>
      <c r="B4" s="29" t="s">
        <v>8</v>
      </c>
      <c r="C4" s="29" t="s">
        <v>9</v>
      </c>
      <c r="D4" s="29" t="s">
        <v>10</v>
      </c>
      <c r="E4" s="29" t="s">
        <v>11</v>
      </c>
      <c r="F4" s="29" t="s">
        <v>12</v>
      </c>
      <c r="G4" s="29" t="s">
        <v>13</v>
      </c>
      <c r="H4" s="29" t="s">
        <v>14</v>
      </c>
      <c r="I4" s="29" t="s">
        <v>15</v>
      </c>
      <c r="J4" s="29" t="s">
        <v>16</v>
      </c>
      <c r="K4" s="29" t="s">
        <v>17</v>
      </c>
      <c r="L4" s="29" t="s">
        <v>18</v>
      </c>
      <c r="M4" s="162" t="s">
        <v>103</v>
      </c>
      <c r="N4" s="257"/>
    </row>
    <row r="5" spans="1:14" ht="16.5">
      <c r="A5" s="42" t="s">
        <v>119</v>
      </c>
      <c r="B5" s="117" t="s">
        <v>198</v>
      </c>
      <c r="C5" s="87"/>
      <c r="D5" s="88"/>
      <c r="E5" s="89">
        <v>0</v>
      </c>
      <c r="F5" s="90">
        <v>0</v>
      </c>
      <c r="G5" s="91">
        <v>0</v>
      </c>
      <c r="H5" s="92">
        <v>0</v>
      </c>
      <c r="I5" s="93">
        <v>0</v>
      </c>
      <c r="J5" s="93">
        <v>0</v>
      </c>
      <c r="K5" s="94">
        <v>0</v>
      </c>
      <c r="L5" s="93">
        <v>0</v>
      </c>
      <c r="M5" s="163">
        <v>0</v>
      </c>
      <c r="N5" s="257"/>
    </row>
    <row r="6" spans="1:14" ht="16.5" customHeight="1" hidden="1">
      <c r="A6" s="53" t="s">
        <v>104</v>
      </c>
      <c r="B6" s="118" t="s">
        <v>199</v>
      </c>
      <c r="C6" s="95"/>
      <c r="D6" s="96"/>
      <c r="E6" s="97">
        <v>0</v>
      </c>
      <c r="F6" s="98">
        <v>0</v>
      </c>
      <c r="G6" s="99">
        <v>0</v>
      </c>
      <c r="H6" s="100">
        <v>0</v>
      </c>
      <c r="I6" s="101">
        <v>0</v>
      </c>
      <c r="J6" s="101">
        <v>0</v>
      </c>
      <c r="K6" s="102">
        <v>0</v>
      </c>
      <c r="L6" s="101">
        <v>0</v>
      </c>
      <c r="M6" s="164">
        <v>0</v>
      </c>
      <c r="N6" s="257"/>
    </row>
    <row r="7" spans="1:14" ht="16.5" customHeight="1" hidden="1">
      <c r="A7" s="53" t="s">
        <v>107</v>
      </c>
      <c r="B7" s="118" t="s">
        <v>5</v>
      </c>
      <c r="C7" s="95" t="s">
        <v>5</v>
      </c>
      <c r="D7" s="96" t="s">
        <v>5</v>
      </c>
      <c r="E7" s="97">
        <v>0</v>
      </c>
      <c r="F7" s="98">
        <v>0</v>
      </c>
      <c r="G7" s="99">
        <v>0</v>
      </c>
      <c r="H7" s="100">
        <v>0</v>
      </c>
      <c r="I7" s="101">
        <v>0</v>
      </c>
      <c r="J7" s="101">
        <v>0</v>
      </c>
      <c r="K7" s="102">
        <v>0</v>
      </c>
      <c r="L7" s="101">
        <v>0</v>
      </c>
      <c r="M7" s="164">
        <v>0</v>
      </c>
      <c r="N7" s="257"/>
    </row>
    <row r="8" spans="1:14" ht="16.5" customHeight="1" hidden="1">
      <c r="A8" s="53" t="s">
        <v>109</v>
      </c>
      <c r="B8" s="118" t="s">
        <v>5</v>
      </c>
      <c r="C8" s="95" t="s">
        <v>5</v>
      </c>
      <c r="D8" s="96" t="s">
        <v>5</v>
      </c>
      <c r="E8" s="97">
        <v>0</v>
      </c>
      <c r="F8" s="98">
        <v>0</v>
      </c>
      <c r="G8" s="99">
        <v>0</v>
      </c>
      <c r="H8" s="100">
        <v>0</v>
      </c>
      <c r="I8" s="101">
        <v>0</v>
      </c>
      <c r="J8" s="101">
        <v>0</v>
      </c>
      <c r="K8" s="102">
        <v>0</v>
      </c>
      <c r="L8" s="101">
        <v>0</v>
      </c>
      <c r="M8" s="164">
        <v>0</v>
      </c>
      <c r="N8" s="257"/>
    </row>
    <row r="9" spans="1:14" ht="16.5" customHeight="1" hidden="1">
      <c r="A9" s="53" t="s">
        <v>111</v>
      </c>
      <c r="B9" s="118" t="s">
        <v>5</v>
      </c>
      <c r="C9" s="95" t="s">
        <v>5</v>
      </c>
      <c r="D9" s="96" t="s">
        <v>5</v>
      </c>
      <c r="E9" s="97">
        <v>0</v>
      </c>
      <c r="F9" s="98">
        <v>0</v>
      </c>
      <c r="G9" s="99">
        <v>0</v>
      </c>
      <c r="H9" s="100">
        <v>0</v>
      </c>
      <c r="I9" s="101">
        <v>0</v>
      </c>
      <c r="J9" s="101">
        <v>0</v>
      </c>
      <c r="K9" s="102">
        <v>0</v>
      </c>
      <c r="L9" s="101">
        <v>0</v>
      </c>
      <c r="M9" s="164">
        <v>0</v>
      </c>
      <c r="N9" s="257"/>
    </row>
    <row r="10" spans="1:14" ht="16.5" customHeight="1" hidden="1">
      <c r="A10" s="53" t="s">
        <v>113</v>
      </c>
      <c r="B10" s="118" t="s">
        <v>5</v>
      </c>
      <c r="C10" s="95" t="s">
        <v>5</v>
      </c>
      <c r="D10" s="96" t="s">
        <v>5</v>
      </c>
      <c r="E10" s="97">
        <v>0</v>
      </c>
      <c r="F10" s="98">
        <v>0</v>
      </c>
      <c r="G10" s="99">
        <v>0</v>
      </c>
      <c r="H10" s="100">
        <v>0</v>
      </c>
      <c r="I10" s="101">
        <v>0</v>
      </c>
      <c r="J10" s="101">
        <v>0</v>
      </c>
      <c r="K10" s="102">
        <v>0</v>
      </c>
      <c r="L10" s="101">
        <v>0</v>
      </c>
      <c r="M10" s="164">
        <v>0</v>
      </c>
      <c r="N10" s="257"/>
    </row>
    <row r="11" spans="1:14" ht="16.5">
      <c r="A11" s="53" t="s">
        <v>115</v>
      </c>
      <c r="B11" s="119" t="s">
        <v>200</v>
      </c>
      <c r="C11" s="95" t="s">
        <v>201</v>
      </c>
      <c r="D11" s="96" t="s">
        <v>202</v>
      </c>
      <c r="E11" s="97">
        <v>0</v>
      </c>
      <c r="F11" s="98">
        <v>0</v>
      </c>
      <c r="G11" s="99">
        <v>0</v>
      </c>
      <c r="H11" s="152">
        <f>H12+H13+H14+H15+H16+H17+H21</f>
        <v>46505751</v>
      </c>
      <c r="I11" s="152">
        <f>I13</f>
        <v>42696339</v>
      </c>
      <c r="J11" s="152">
        <f>J16</f>
        <v>1772657</v>
      </c>
      <c r="K11" s="152">
        <f>K16</f>
        <v>0</v>
      </c>
      <c r="L11" s="152">
        <f>L13+L17+L12</f>
        <v>2036755</v>
      </c>
      <c r="M11" s="165">
        <f>M13+M14+M15+M17+M21</f>
        <v>0</v>
      </c>
      <c r="N11" s="257"/>
    </row>
    <row r="12" spans="1:14" ht="16.5">
      <c r="A12" s="53" t="s">
        <v>117</v>
      </c>
      <c r="B12" s="118" t="s">
        <v>203</v>
      </c>
      <c r="C12" s="95" t="s">
        <v>204</v>
      </c>
      <c r="D12" s="96"/>
      <c r="E12" s="97">
        <v>0</v>
      </c>
      <c r="F12" s="98">
        <v>0</v>
      </c>
      <c r="G12" s="99">
        <v>0</v>
      </c>
      <c r="H12" s="152">
        <f>L12</f>
        <v>0</v>
      </c>
      <c r="I12" s="92">
        <v>0</v>
      </c>
      <c r="J12" s="92">
        <v>0</v>
      </c>
      <c r="K12" s="92">
        <v>0</v>
      </c>
      <c r="L12" s="155"/>
      <c r="M12" s="166">
        <v>0</v>
      </c>
      <c r="N12" s="257"/>
    </row>
    <row r="13" spans="1:14" ht="16.5">
      <c r="A13" s="53" t="s">
        <v>121</v>
      </c>
      <c r="B13" s="118" t="s">
        <v>205</v>
      </c>
      <c r="C13" s="95" t="s">
        <v>206</v>
      </c>
      <c r="D13" s="96"/>
      <c r="E13" s="97">
        <v>0</v>
      </c>
      <c r="F13" s="98">
        <v>0</v>
      </c>
      <c r="G13" s="99">
        <v>0</v>
      </c>
      <c r="H13" s="152">
        <f>I13+L13+M13</f>
        <v>42696339</v>
      </c>
      <c r="I13" s="155">
        <v>42696339</v>
      </c>
      <c r="J13" s="92">
        <v>0</v>
      </c>
      <c r="K13" s="92">
        <v>0</v>
      </c>
      <c r="L13" s="155"/>
      <c r="M13" s="167"/>
      <c r="N13" s="257"/>
    </row>
    <row r="14" spans="1:14" s="85" customFormat="1" ht="17.25" customHeight="1">
      <c r="A14" s="53" t="s">
        <v>123</v>
      </c>
      <c r="B14" s="120" t="s">
        <v>207</v>
      </c>
      <c r="C14" s="95" t="s">
        <v>208</v>
      </c>
      <c r="D14" s="96"/>
      <c r="E14" s="103">
        <v>0</v>
      </c>
      <c r="F14" s="104">
        <v>0</v>
      </c>
      <c r="G14" s="105">
        <v>0</v>
      </c>
      <c r="H14" s="153">
        <f>M14</f>
        <v>0</v>
      </c>
      <c r="I14" s="106">
        <v>0</v>
      </c>
      <c r="J14" s="106">
        <v>0</v>
      </c>
      <c r="K14" s="107">
        <v>0</v>
      </c>
      <c r="L14" s="106">
        <v>0</v>
      </c>
      <c r="M14" s="168"/>
      <c r="N14" s="257"/>
    </row>
    <row r="15" spans="1:14" s="85" customFormat="1" ht="39" customHeight="1">
      <c r="A15" s="53" t="s">
        <v>124</v>
      </c>
      <c r="B15" s="120" t="s">
        <v>209</v>
      </c>
      <c r="C15" s="95" t="s">
        <v>210</v>
      </c>
      <c r="D15" s="96"/>
      <c r="E15" s="103">
        <v>0</v>
      </c>
      <c r="F15" s="104">
        <v>0</v>
      </c>
      <c r="G15" s="105">
        <v>0</v>
      </c>
      <c r="H15" s="153">
        <f>M15</f>
        <v>0</v>
      </c>
      <c r="I15" s="106">
        <v>0</v>
      </c>
      <c r="J15" s="106">
        <v>0</v>
      </c>
      <c r="K15" s="107">
        <v>0</v>
      </c>
      <c r="L15" s="106">
        <v>0</v>
      </c>
      <c r="M15" s="168"/>
      <c r="N15" s="257"/>
    </row>
    <row r="16" spans="1:14" s="85" customFormat="1" ht="17.25" customHeight="1">
      <c r="A16" s="53" t="s">
        <v>125</v>
      </c>
      <c r="B16" s="120" t="s">
        <v>211</v>
      </c>
      <c r="C16" s="95" t="s">
        <v>212</v>
      </c>
      <c r="D16" s="96"/>
      <c r="E16" s="103">
        <v>0</v>
      </c>
      <c r="F16" s="104">
        <v>0</v>
      </c>
      <c r="G16" s="105">
        <v>0</v>
      </c>
      <c r="H16" s="153">
        <f>J16+K16</f>
        <v>1772657</v>
      </c>
      <c r="I16" s="106">
        <v>0</v>
      </c>
      <c r="J16" s="156">
        <v>1772657</v>
      </c>
      <c r="K16" s="156"/>
      <c r="L16" s="106">
        <v>0</v>
      </c>
      <c r="M16" s="169">
        <v>0</v>
      </c>
      <c r="N16" s="257"/>
    </row>
    <row r="17" spans="1:14" s="85" customFormat="1" ht="17.25" customHeight="1">
      <c r="A17" s="53" t="s">
        <v>127</v>
      </c>
      <c r="B17" s="121" t="s">
        <v>213</v>
      </c>
      <c r="C17" s="95" t="s">
        <v>214</v>
      </c>
      <c r="D17" s="96"/>
      <c r="E17" s="103">
        <v>0</v>
      </c>
      <c r="F17" s="104">
        <v>0</v>
      </c>
      <c r="G17" s="105">
        <v>0</v>
      </c>
      <c r="H17" s="153">
        <f>L17+M17</f>
        <v>2036755</v>
      </c>
      <c r="I17" s="106">
        <v>0</v>
      </c>
      <c r="J17" s="106">
        <v>0</v>
      </c>
      <c r="K17" s="107">
        <v>0</v>
      </c>
      <c r="L17" s="157">
        <f>L18+L19+L20</f>
        <v>2036755</v>
      </c>
      <c r="M17" s="170">
        <f>M18+M19+M20</f>
        <v>0</v>
      </c>
      <c r="N17" s="257"/>
    </row>
    <row r="18" spans="1:14" s="85" customFormat="1" ht="17.25" customHeight="1">
      <c r="A18" s="53" t="s">
        <v>129</v>
      </c>
      <c r="B18" s="122" t="s">
        <v>215</v>
      </c>
      <c r="C18" s="108" t="s">
        <v>216</v>
      </c>
      <c r="D18" s="109"/>
      <c r="E18" s="103">
        <v>0</v>
      </c>
      <c r="F18" s="104">
        <v>0</v>
      </c>
      <c r="G18" s="105">
        <v>0</v>
      </c>
      <c r="H18" s="154">
        <f>L18+M18</f>
        <v>0</v>
      </c>
      <c r="I18" s="106">
        <v>0</v>
      </c>
      <c r="J18" s="106">
        <v>0</v>
      </c>
      <c r="K18" s="107">
        <v>0</v>
      </c>
      <c r="L18" s="158"/>
      <c r="M18" s="171"/>
      <c r="N18" s="257"/>
    </row>
    <row r="19" spans="1:14" s="85" customFormat="1" ht="17.25" customHeight="1">
      <c r="A19" s="53" t="s">
        <v>132</v>
      </c>
      <c r="B19" s="122" t="s">
        <v>217</v>
      </c>
      <c r="C19" s="108" t="s">
        <v>218</v>
      </c>
      <c r="D19" s="109"/>
      <c r="E19" s="103">
        <v>0</v>
      </c>
      <c r="F19" s="104">
        <v>0</v>
      </c>
      <c r="G19" s="105">
        <v>0</v>
      </c>
      <c r="H19" s="154">
        <f>L19+M19</f>
        <v>498300</v>
      </c>
      <c r="I19" s="106">
        <v>0</v>
      </c>
      <c r="J19" s="106">
        <v>0</v>
      </c>
      <c r="K19" s="107">
        <v>0</v>
      </c>
      <c r="L19" s="158">
        <v>498300</v>
      </c>
      <c r="M19" s="171"/>
      <c r="N19" s="257"/>
    </row>
    <row r="20" spans="1:14" s="85" customFormat="1" ht="17.25" customHeight="1">
      <c r="A20" s="53" t="s">
        <v>135</v>
      </c>
      <c r="B20" s="122" t="s">
        <v>219</v>
      </c>
      <c r="C20" s="108" t="s">
        <v>220</v>
      </c>
      <c r="D20" s="109"/>
      <c r="E20" s="103">
        <v>0</v>
      </c>
      <c r="F20" s="104">
        <v>0</v>
      </c>
      <c r="G20" s="105">
        <v>0</v>
      </c>
      <c r="H20" s="154">
        <f>L20+M20</f>
        <v>1538455</v>
      </c>
      <c r="I20" s="106">
        <v>0</v>
      </c>
      <c r="J20" s="106">
        <v>0</v>
      </c>
      <c r="K20" s="107">
        <v>0</v>
      </c>
      <c r="L20" s="158">
        <v>1538455</v>
      </c>
      <c r="M20" s="171"/>
      <c r="N20" s="257"/>
    </row>
    <row r="21" spans="1:14" s="85" customFormat="1" ht="17.25" customHeight="1">
      <c r="A21" s="53" t="s">
        <v>138</v>
      </c>
      <c r="B21" s="121" t="s">
        <v>388</v>
      </c>
      <c r="C21" s="95" t="s">
        <v>221</v>
      </c>
      <c r="D21" s="96"/>
      <c r="E21" s="103">
        <v>0</v>
      </c>
      <c r="F21" s="104">
        <v>0</v>
      </c>
      <c r="G21" s="105">
        <v>0</v>
      </c>
      <c r="H21" s="153">
        <f>M21</f>
        <v>0</v>
      </c>
      <c r="I21" s="106">
        <v>0</v>
      </c>
      <c r="J21" s="106">
        <v>0</v>
      </c>
      <c r="K21" s="107">
        <v>0</v>
      </c>
      <c r="L21" s="106">
        <v>0</v>
      </c>
      <c r="M21" s="170"/>
      <c r="N21" s="257"/>
    </row>
    <row r="22" spans="1:14" s="85" customFormat="1" ht="17.25" customHeight="1">
      <c r="A22" s="42" t="s">
        <v>140</v>
      </c>
      <c r="B22" s="128" t="s">
        <v>222</v>
      </c>
      <c r="C22" s="129" t="s">
        <v>223</v>
      </c>
      <c r="D22" s="130" t="s">
        <v>202</v>
      </c>
      <c r="E22" s="103">
        <v>0</v>
      </c>
      <c r="F22" s="104">
        <v>0</v>
      </c>
      <c r="G22" s="105">
        <v>0</v>
      </c>
      <c r="H22" s="143">
        <f aca="true" t="shared" si="0" ref="H22:M22">H23+H27+H32+H33+H34+H41</f>
        <v>47107144.35</v>
      </c>
      <c r="I22" s="143">
        <f t="shared" si="0"/>
        <v>42696339</v>
      </c>
      <c r="J22" s="143">
        <f t="shared" si="0"/>
        <v>1772657</v>
      </c>
      <c r="K22" s="143">
        <f t="shared" si="0"/>
        <v>0</v>
      </c>
      <c r="L22" s="143">
        <f t="shared" si="0"/>
        <v>2638148.35</v>
      </c>
      <c r="M22" s="172">
        <f t="shared" si="0"/>
        <v>0</v>
      </c>
      <c r="N22" s="257"/>
    </row>
    <row r="23" spans="1:14" s="85" customFormat="1" ht="17.25" customHeight="1">
      <c r="A23" s="42" t="s">
        <v>142</v>
      </c>
      <c r="B23" s="123" t="s">
        <v>224</v>
      </c>
      <c r="C23" s="112" t="s">
        <v>225</v>
      </c>
      <c r="D23" s="113" t="s">
        <v>5</v>
      </c>
      <c r="E23" s="103">
        <v>0</v>
      </c>
      <c r="F23" s="104">
        <v>0</v>
      </c>
      <c r="G23" s="105">
        <v>0</v>
      </c>
      <c r="H23" s="144">
        <f aca="true" t="shared" si="1" ref="H23:M23">H24</f>
        <v>32361697</v>
      </c>
      <c r="I23" s="144">
        <f t="shared" si="1"/>
        <v>31950517</v>
      </c>
      <c r="J23" s="144">
        <f t="shared" si="1"/>
        <v>0</v>
      </c>
      <c r="K23" s="144">
        <f t="shared" si="1"/>
        <v>0</v>
      </c>
      <c r="L23" s="144">
        <f t="shared" si="1"/>
        <v>411180</v>
      </c>
      <c r="M23" s="173">
        <f t="shared" si="1"/>
        <v>0</v>
      </c>
      <c r="N23" s="257"/>
    </row>
    <row r="24" spans="1:14" s="85" customFormat="1" ht="17.25" customHeight="1">
      <c r="A24" s="42" t="s">
        <v>145</v>
      </c>
      <c r="B24" s="123" t="s">
        <v>226</v>
      </c>
      <c r="C24" s="112" t="s">
        <v>227</v>
      </c>
      <c r="D24" s="113" t="s">
        <v>5</v>
      </c>
      <c r="E24" s="103">
        <v>0</v>
      </c>
      <c r="F24" s="104">
        <v>0</v>
      </c>
      <c r="G24" s="105">
        <v>0</v>
      </c>
      <c r="H24" s="144">
        <f aca="true" t="shared" si="2" ref="H24:M24">H25+H26</f>
        <v>32361697</v>
      </c>
      <c r="I24" s="144">
        <f t="shared" si="2"/>
        <v>31950517</v>
      </c>
      <c r="J24" s="144">
        <f t="shared" si="2"/>
        <v>0</v>
      </c>
      <c r="K24" s="144">
        <f t="shared" si="2"/>
        <v>0</v>
      </c>
      <c r="L24" s="144">
        <f t="shared" si="2"/>
        <v>411180</v>
      </c>
      <c r="M24" s="173">
        <f t="shared" si="2"/>
        <v>0</v>
      </c>
      <c r="N24" s="257"/>
    </row>
    <row r="25" spans="1:14" s="85" customFormat="1" ht="17.25" customHeight="1">
      <c r="A25" s="42" t="s">
        <v>148</v>
      </c>
      <c r="B25" s="114" t="s">
        <v>452</v>
      </c>
      <c r="C25" s="110" t="s">
        <v>5</v>
      </c>
      <c r="D25" s="111" t="s">
        <v>228</v>
      </c>
      <c r="E25" s="103">
        <v>0</v>
      </c>
      <c r="F25" s="104">
        <v>0</v>
      </c>
      <c r="G25" s="105">
        <v>0</v>
      </c>
      <c r="H25" s="145">
        <f>I25+J25+K25+L25+M25</f>
        <v>24855370</v>
      </c>
      <c r="I25" s="146">
        <v>24539564</v>
      </c>
      <c r="J25" s="146"/>
      <c r="K25" s="147"/>
      <c r="L25" s="146">
        <v>315806</v>
      </c>
      <c r="M25" s="174"/>
      <c r="N25" s="257"/>
    </row>
    <row r="26" spans="1:14" s="85" customFormat="1" ht="16.5">
      <c r="A26" s="42" t="s">
        <v>151</v>
      </c>
      <c r="B26" s="114" t="s">
        <v>229</v>
      </c>
      <c r="C26" s="110" t="s">
        <v>5</v>
      </c>
      <c r="D26" s="111" t="s">
        <v>230</v>
      </c>
      <c r="E26" s="103">
        <v>0</v>
      </c>
      <c r="F26" s="104">
        <v>0</v>
      </c>
      <c r="G26" s="105">
        <v>0</v>
      </c>
      <c r="H26" s="145">
        <f>I26+J26+K26+L26+M26</f>
        <v>7506327</v>
      </c>
      <c r="I26" s="146">
        <v>7410953</v>
      </c>
      <c r="J26" s="146"/>
      <c r="K26" s="147"/>
      <c r="L26" s="146">
        <v>95374</v>
      </c>
      <c r="M26" s="174"/>
      <c r="N26" s="257"/>
    </row>
    <row r="27" spans="1:14" s="85" customFormat="1" ht="16.5">
      <c r="A27" s="42" t="s">
        <v>154</v>
      </c>
      <c r="B27" s="123" t="s">
        <v>231</v>
      </c>
      <c r="C27" s="112" t="s">
        <v>232</v>
      </c>
      <c r="D27" s="113" t="s">
        <v>5</v>
      </c>
      <c r="E27" s="103">
        <v>0</v>
      </c>
      <c r="F27" s="104">
        <v>0</v>
      </c>
      <c r="G27" s="105">
        <v>0</v>
      </c>
      <c r="H27" s="144">
        <f aca="true" t="shared" si="3" ref="H27:M27">H28+H29+H30+H31</f>
        <v>720</v>
      </c>
      <c r="I27" s="144">
        <f t="shared" si="3"/>
        <v>720</v>
      </c>
      <c r="J27" s="144">
        <f t="shared" si="3"/>
        <v>0</v>
      </c>
      <c r="K27" s="144">
        <f t="shared" si="3"/>
        <v>0</v>
      </c>
      <c r="L27" s="144">
        <f t="shared" si="3"/>
        <v>0</v>
      </c>
      <c r="M27" s="173">
        <f t="shared" si="3"/>
        <v>0</v>
      </c>
      <c r="N27" s="257"/>
    </row>
    <row r="28" spans="1:14" s="85" customFormat="1" ht="16.5">
      <c r="A28" s="42" t="s">
        <v>195</v>
      </c>
      <c r="B28" s="114" t="s">
        <v>233</v>
      </c>
      <c r="C28" s="110" t="s">
        <v>5</v>
      </c>
      <c r="D28" s="111" t="s">
        <v>234</v>
      </c>
      <c r="E28" s="103">
        <v>0</v>
      </c>
      <c r="F28" s="104">
        <v>0</v>
      </c>
      <c r="G28" s="105">
        <v>0</v>
      </c>
      <c r="H28" s="145">
        <f aca="true" t="shared" si="4" ref="H28:H33">I28+J28+K28+L28+M28</f>
        <v>720</v>
      </c>
      <c r="I28" s="146">
        <v>720</v>
      </c>
      <c r="J28" s="146"/>
      <c r="K28" s="147"/>
      <c r="L28" s="146"/>
      <c r="M28" s="174"/>
      <c r="N28" s="257"/>
    </row>
    <row r="29" spans="1:14" s="85" customFormat="1" ht="33">
      <c r="A29" s="42" t="s">
        <v>157</v>
      </c>
      <c r="B29" s="114" t="s">
        <v>321</v>
      </c>
      <c r="C29" s="110" t="s">
        <v>5</v>
      </c>
      <c r="D29" s="111" t="s">
        <v>234</v>
      </c>
      <c r="E29" s="103">
        <v>0</v>
      </c>
      <c r="F29" s="104">
        <v>0</v>
      </c>
      <c r="G29" s="105">
        <v>0</v>
      </c>
      <c r="H29" s="145">
        <f t="shared" si="4"/>
        <v>0</v>
      </c>
      <c r="I29" s="146"/>
      <c r="J29" s="146"/>
      <c r="K29" s="147"/>
      <c r="L29" s="146"/>
      <c r="M29" s="174"/>
      <c r="N29" s="257"/>
    </row>
    <row r="30" spans="1:14" s="85" customFormat="1" ht="16.5">
      <c r="A30" s="42" t="s">
        <v>159</v>
      </c>
      <c r="B30" s="114" t="s">
        <v>235</v>
      </c>
      <c r="C30" s="110" t="s">
        <v>5</v>
      </c>
      <c r="D30" s="111" t="s">
        <v>234</v>
      </c>
      <c r="E30" s="103">
        <v>0</v>
      </c>
      <c r="F30" s="104">
        <v>0</v>
      </c>
      <c r="G30" s="105">
        <v>0</v>
      </c>
      <c r="H30" s="145">
        <f t="shared" si="4"/>
        <v>0</v>
      </c>
      <c r="I30" s="146"/>
      <c r="J30" s="146"/>
      <c r="K30" s="147"/>
      <c r="L30" s="146"/>
      <c r="M30" s="174"/>
      <c r="N30" s="257"/>
    </row>
    <row r="31" spans="1:14" s="85" customFormat="1" ht="16.5">
      <c r="A31" s="42" t="s">
        <v>178</v>
      </c>
      <c r="B31" s="114" t="s">
        <v>236</v>
      </c>
      <c r="C31" s="110" t="s">
        <v>5</v>
      </c>
      <c r="D31" s="111" t="s">
        <v>234</v>
      </c>
      <c r="E31" s="103">
        <v>0</v>
      </c>
      <c r="F31" s="104">
        <v>0</v>
      </c>
      <c r="G31" s="105">
        <v>0</v>
      </c>
      <c r="H31" s="145">
        <f t="shared" si="4"/>
        <v>0</v>
      </c>
      <c r="I31" s="146"/>
      <c r="J31" s="146"/>
      <c r="K31" s="147"/>
      <c r="L31" s="146"/>
      <c r="M31" s="174"/>
      <c r="N31" s="257"/>
    </row>
    <row r="32" spans="1:14" s="85" customFormat="1" ht="16.5">
      <c r="A32" s="42" t="s">
        <v>181</v>
      </c>
      <c r="B32" s="123" t="s">
        <v>237</v>
      </c>
      <c r="C32" s="112" t="s">
        <v>238</v>
      </c>
      <c r="D32" s="113" t="s">
        <v>5</v>
      </c>
      <c r="E32" s="103">
        <v>0</v>
      </c>
      <c r="F32" s="104">
        <v>0</v>
      </c>
      <c r="G32" s="105">
        <v>0</v>
      </c>
      <c r="H32" s="144">
        <f t="shared" si="4"/>
        <v>0</v>
      </c>
      <c r="I32" s="148"/>
      <c r="J32" s="148"/>
      <c r="K32" s="149"/>
      <c r="L32" s="148"/>
      <c r="M32" s="175"/>
      <c r="N32" s="257"/>
    </row>
    <row r="33" spans="1:14" s="85" customFormat="1" ht="16.5">
      <c r="A33" s="42" t="s">
        <v>184</v>
      </c>
      <c r="B33" s="123" t="s">
        <v>239</v>
      </c>
      <c r="C33" s="112" t="s">
        <v>240</v>
      </c>
      <c r="D33" s="113" t="s">
        <v>5</v>
      </c>
      <c r="E33" s="103">
        <v>0</v>
      </c>
      <c r="F33" s="104">
        <v>0</v>
      </c>
      <c r="G33" s="105">
        <v>0</v>
      </c>
      <c r="H33" s="144">
        <f t="shared" si="4"/>
        <v>0</v>
      </c>
      <c r="I33" s="148"/>
      <c r="J33" s="148"/>
      <c r="K33" s="149"/>
      <c r="L33" s="148"/>
      <c r="M33" s="175"/>
      <c r="N33" s="257"/>
    </row>
    <row r="34" spans="1:14" s="85" customFormat="1" ht="16.5">
      <c r="A34" s="42" t="s">
        <v>187</v>
      </c>
      <c r="B34" s="123" t="s">
        <v>241</v>
      </c>
      <c r="C34" s="112" t="s">
        <v>242</v>
      </c>
      <c r="D34" s="113" t="s">
        <v>5</v>
      </c>
      <c r="E34" s="103">
        <v>0</v>
      </c>
      <c r="F34" s="104">
        <v>0</v>
      </c>
      <c r="G34" s="105">
        <v>0</v>
      </c>
      <c r="H34" s="144">
        <f aca="true" t="shared" si="5" ref="H34:M34">H35+H36+H37+H38+H39+H40</f>
        <v>1193688</v>
      </c>
      <c r="I34" s="144">
        <f t="shared" si="5"/>
        <v>1189688</v>
      </c>
      <c r="J34" s="144">
        <f t="shared" si="5"/>
        <v>0</v>
      </c>
      <c r="K34" s="144">
        <f t="shared" si="5"/>
        <v>0</v>
      </c>
      <c r="L34" s="144">
        <f t="shared" si="5"/>
        <v>4000</v>
      </c>
      <c r="M34" s="173">
        <f t="shared" si="5"/>
        <v>0</v>
      </c>
      <c r="N34" s="257"/>
    </row>
    <row r="35" spans="1:14" s="85" customFormat="1" ht="16.5">
      <c r="A35" s="42" t="s">
        <v>186</v>
      </c>
      <c r="B35" s="114" t="s">
        <v>243</v>
      </c>
      <c r="C35" s="110" t="s">
        <v>5</v>
      </c>
      <c r="D35" s="111" t="s">
        <v>244</v>
      </c>
      <c r="E35" s="103">
        <v>0</v>
      </c>
      <c r="F35" s="104">
        <v>0</v>
      </c>
      <c r="G35" s="105">
        <v>0</v>
      </c>
      <c r="H35" s="145">
        <f aca="true" t="shared" si="6" ref="H35:H40">I35+J35+K35+L35+M35</f>
        <v>0</v>
      </c>
      <c r="I35" s="146"/>
      <c r="J35" s="146"/>
      <c r="K35" s="147"/>
      <c r="L35" s="146"/>
      <c r="M35" s="174"/>
      <c r="N35" s="257"/>
    </row>
    <row r="36" spans="1:14" s="85" customFormat="1" ht="33">
      <c r="A36" s="42" t="s">
        <v>188</v>
      </c>
      <c r="B36" s="114" t="s">
        <v>245</v>
      </c>
      <c r="C36" s="110" t="s">
        <v>5</v>
      </c>
      <c r="D36" s="111" t="s">
        <v>246</v>
      </c>
      <c r="E36" s="103">
        <v>0</v>
      </c>
      <c r="F36" s="104">
        <v>0</v>
      </c>
      <c r="G36" s="105">
        <v>0</v>
      </c>
      <c r="H36" s="145">
        <f t="shared" si="6"/>
        <v>0</v>
      </c>
      <c r="I36" s="146"/>
      <c r="J36" s="146"/>
      <c r="K36" s="147"/>
      <c r="L36" s="146"/>
      <c r="M36" s="174"/>
      <c r="N36" s="257"/>
    </row>
    <row r="37" spans="1:14" s="85" customFormat="1" ht="49.5">
      <c r="A37" s="42" t="s">
        <v>193</v>
      </c>
      <c r="B37" s="114" t="s">
        <v>247</v>
      </c>
      <c r="C37" s="110" t="s">
        <v>5</v>
      </c>
      <c r="D37" s="111" t="s">
        <v>248</v>
      </c>
      <c r="E37" s="103">
        <v>0</v>
      </c>
      <c r="F37" s="104">
        <v>0</v>
      </c>
      <c r="G37" s="105">
        <v>0</v>
      </c>
      <c r="H37" s="145">
        <f t="shared" si="6"/>
        <v>0</v>
      </c>
      <c r="I37" s="146"/>
      <c r="J37" s="146"/>
      <c r="K37" s="147"/>
      <c r="L37" s="146"/>
      <c r="M37" s="174"/>
      <c r="N37" s="257"/>
    </row>
    <row r="38" spans="1:14" s="85" customFormat="1" ht="33">
      <c r="A38" s="42" t="s">
        <v>191</v>
      </c>
      <c r="B38" s="114" t="s">
        <v>249</v>
      </c>
      <c r="C38" s="110" t="s">
        <v>5</v>
      </c>
      <c r="D38" s="111" t="s">
        <v>250</v>
      </c>
      <c r="E38" s="103">
        <v>0</v>
      </c>
      <c r="F38" s="104">
        <v>0</v>
      </c>
      <c r="G38" s="105">
        <v>0</v>
      </c>
      <c r="H38" s="145">
        <f t="shared" si="6"/>
        <v>1169688</v>
      </c>
      <c r="I38" s="146">
        <v>1169688</v>
      </c>
      <c r="J38" s="146"/>
      <c r="K38" s="147"/>
      <c r="L38" s="146"/>
      <c r="M38" s="174"/>
      <c r="N38" s="257"/>
    </row>
    <row r="39" spans="1:14" s="85" customFormat="1" ht="33">
      <c r="A39" s="42" t="s">
        <v>189</v>
      </c>
      <c r="B39" s="114" t="s">
        <v>251</v>
      </c>
      <c r="C39" s="110" t="s">
        <v>5</v>
      </c>
      <c r="D39" s="111" t="s">
        <v>252</v>
      </c>
      <c r="E39" s="103">
        <v>0</v>
      </c>
      <c r="F39" s="104">
        <v>0</v>
      </c>
      <c r="G39" s="105">
        <v>0</v>
      </c>
      <c r="H39" s="145">
        <f t="shared" si="6"/>
        <v>4000</v>
      </c>
      <c r="I39" s="146"/>
      <c r="J39" s="146"/>
      <c r="K39" s="147"/>
      <c r="L39" s="146">
        <v>4000</v>
      </c>
      <c r="M39" s="174"/>
      <c r="N39" s="257"/>
    </row>
    <row r="40" spans="1:14" s="85" customFormat="1" ht="33">
      <c r="A40" s="42" t="s">
        <v>175</v>
      </c>
      <c r="B40" s="114" t="s">
        <v>253</v>
      </c>
      <c r="C40" s="110" t="s">
        <v>5</v>
      </c>
      <c r="D40" s="111" t="s">
        <v>254</v>
      </c>
      <c r="E40" s="103">
        <v>0</v>
      </c>
      <c r="F40" s="104">
        <v>0</v>
      </c>
      <c r="G40" s="105">
        <v>0</v>
      </c>
      <c r="H40" s="145">
        <f t="shared" si="6"/>
        <v>20000</v>
      </c>
      <c r="I40" s="146">
        <v>20000</v>
      </c>
      <c r="J40" s="146"/>
      <c r="K40" s="147"/>
      <c r="L40" s="146"/>
      <c r="M40" s="174"/>
      <c r="N40" s="257"/>
    </row>
    <row r="41" spans="1:14" s="85" customFormat="1" ht="16.5">
      <c r="A41" s="42" t="s">
        <v>170</v>
      </c>
      <c r="B41" s="123" t="s">
        <v>255</v>
      </c>
      <c r="C41" s="112" t="s">
        <v>256</v>
      </c>
      <c r="D41" s="113" t="s">
        <v>202</v>
      </c>
      <c r="E41" s="103">
        <v>0</v>
      </c>
      <c r="F41" s="104">
        <v>0</v>
      </c>
      <c r="G41" s="105">
        <v>0</v>
      </c>
      <c r="H41" s="144">
        <f aca="true" t="shared" si="7" ref="H41:M41">H42+H45+H47</f>
        <v>13551039.35</v>
      </c>
      <c r="I41" s="144">
        <f t="shared" si="7"/>
        <v>9555414</v>
      </c>
      <c r="J41" s="144">
        <f t="shared" si="7"/>
        <v>1772657</v>
      </c>
      <c r="K41" s="144">
        <f t="shared" si="7"/>
        <v>0</v>
      </c>
      <c r="L41" s="144">
        <f t="shared" si="7"/>
        <v>2222968.35</v>
      </c>
      <c r="M41" s="173">
        <f t="shared" si="7"/>
        <v>0</v>
      </c>
      <c r="N41" s="257"/>
    </row>
    <row r="42" spans="1:14" s="85" customFormat="1" ht="33">
      <c r="A42" s="42" t="s">
        <v>168</v>
      </c>
      <c r="B42" s="123" t="s">
        <v>257</v>
      </c>
      <c r="C42" s="112" t="s">
        <v>258</v>
      </c>
      <c r="D42" s="113" t="s">
        <v>5</v>
      </c>
      <c r="E42" s="103">
        <v>0</v>
      </c>
      <c r="F42" s="104">
        <v>0</v>
      </c>
      <c r="G42" s="105">
        <v>0</v>
      </c>
      <c r="H42" s="144">
        <f>I42+J42+K42+L42+M42</f>
        <v>0</v>
      </c>
      <c r="I42" s="148">
        <f>I43+I44</f>
        <v>0</v>
      </c>
      <c r="J42" s="148">
        <f>J43+J44</f>
        <v>0</v>
      </c>
      <c r="K42" s="148">
        <f>K43+K44</f>
        <v>0</v>
      </c>
      <c r="L42" s="148">
        <f>L43+L44</f>
        <v>0</v>
      </c>
      <c r="M42" s="175">
        <f>M43+M44</f>
        <v>0</v>
      </c>
      <c r="N42" s="257"/>
    </row>
    <row r="43" spans="1:14" s="85" customFormat="1" ht="16.5">
      <c r="A43" s="42" t="s">
        <v>172</v>
      </c>
      <c r="B43" s="114" t="s">
        <v>259</v>
      </c>
      <c r="C43" s="110" t="s">
        <v>5</v>
      </c>
      <c r="D43" s="111" t="s">
        <v>260</v>
      </c>
      <c r="E43" s="103">
        <v>0</v>
      </c>
      <c r="F43" s="104">
        <v>0</v>
      </c>
      <c r="G43" s="105">
        <v>0</v>
      </c>
      <c r="H43" s="145">
        <f>I43+J43+K43+L43+M43</f>
        <v>0</v>
      </c>
      <c r="I43" s="146"/>
      <c r="J43" s="146"/>
      <c r="K43" s="147"/>
      <c r="L43" s="146"/>
      <c r="M43" s="174"/>
      <c r="N43" s="257"/>
    </row>
    <row r="44" spans="1:14" s="85" customFormat="1" ht="16.5">
      <c r="A44" s="42" t="s">
        <v>165</v>
      </c>
      <c r="B44" s="114" t="s">
        <v>236</v>
      </c>
      <c r="C44" s="110" t="s">
        <v>5</v>
      </c>
      <c r="D44" s="111" t="s">
        <v>260</v>
      </c>
      <c r="E44" s="103">
        <v>0</v>
      </c>
      <c r="F44" s="104">
        <v>0</v>
      </c>
      <c r="G44" s="105">
        <v>0</v>
      </c>
      <c r="H44" s="145">
        <f>I44+J44+K44+L44+M44</f>
        <v>0</v>
      </c>
      <c r="I44" s="146"/>
      <c r="J44" s="146"/>
      <c r="K44" s="147"/>
      <c r="L44" s="146"/>
      <c r="M44" s="174"/>
      <c r="N44" s="257"/>
    </row>
    <row r="45" spans="1:14" s="85" customFormat="1" ht="44.25" customHeight="1">
      <c r="A45" s="42" t="s">
        <v>162</v>
      </c>
      <c r="B45" s="123" t="s">
        <v>261</v>
      </c>
      <c r="C45" s="112" t="s">
        <v>454</v>
      </c>
      <c r="D45" s="113"/>
      <c r="E45" s="103">
        <v>0</v>
      </c>
      <c r="F45" s="104">
        <v>0</v>
      </c>
      <c r="G45" s="105">
        <v>0</v>
      </c>
      <c r="H45" s="144">
        <f aca="true" t="shared" si="8" ref="H45:M45">H46</f>
        <v>0</v>
      </c>
      <c r="I45" s="144">
        <f t="shared" si="8"/>
        <v>0</v>
      </c>
      <c r="J45" s="144">
        <f t="shared" si="8"/>
        <v>0</v>
      </c>
      <c r="K45" s="144">
        <f t="shared" si="8"/>
        <v>0</v>
      </c>
      <c r="L45" s="144">
        <f t="shared" si="8"/>
        <v>0</v>
      </c>
      <c r="M45" s="173">
        <f t="shared" si="8"/>
        <v>0</v>
      </c>
      <c r="N45" s="257"/>
    </row>
    <row r="46" spans="1:14" s="85" customFormat="1" ht="16.5">
      <c r="A46" s="42" t="s">
        <v>262</v>
      </c>
      <c r="B46" s="114" t="s">
        <v>236</v>
      </c>
      <c r="C46" s="110" t="s">
        <v>5</v>
      </c>
      <c r="D46" s="111" t="s">
        <v>263</v>
      </c>
      <c r="E46" s="103">
        <v>0</v>
      </c>
      <c r="F46" s="104">
        <v>0</v>
      </c>
      <c r="G46" s="105">
        <v>0</v>
      </c>
      <c r="H46" s="145">
        <f>I46+J46+K46+L46+M46</f>
        <v>0</v>
      </c>
      <c r="I46" s="146"/>
      <c r="J46" s="146"/>
      <c r="K46" s="147"/>
      <c r="L46" s="146"/>
      <c r="M46" s="174"/>
      <c r="N46" s="257"/>
    </row>
    <row r="47" spans="1:14" s="85" customFormat="1" ht="33">
      <c r="A47" s="42" t="s">
        <v>264</v>
      </c>
      <c r="B47" s="123" t="s">
        <v>265</v>
      </c>
      <c r="C47" s="112" t="s">
        <v>266</v>
      </c>
      <c r="D47" s="113" t="s">
        <v>5</v>
      </c>
      <c r="E47" s="103">
        <v>0</v>
      </c>
      <c r="F47" s="104">
        <v>0</v>
      </c>
      <c r="G47" s="105">
        <v>0</v>
      </c>
      <c r="H47" s="144">
        <f>I47+J47+K47+L47+M47</f>
        <v>13551039.35</v>
      </c>
      <c r="I47" s="148">
        <f>I48+I49+I50+I51+I52+I53+I54+I55+I56</f>
        <v>9555414</v>
      </c>
      <c r="J47" s="148">
        <f>J48+J49+J50+J51+J52+J53+J54+J55+J56</f>
        <v>1772657</v>
      </c>
      <c r="K47" s="148">
        <f>K48+K49+K50+K51+K52+K53+K54+K55+K56</f>
        <v>0</v>
      </c>
      <c r="L47" s="148">
        <f>L48+L49+L50+L51+L52+L53+L54+L55+L56</f>
        <v>2222968.35</v>
      </c>
      <c r="M47" s="175">
        <f>M48+M49+M50+M51+M52+M53+M54+M55+M56</f>
        <v>0</v>
      </c>
      <c r="N47" s="257"/>
    </row>
    <row r="48" spans="1:14" s="85" customFormat="1" ht="16.5">
      <c r="A48" s="42" t="s">
        <v>267</v>
      </c>
      <c r="B48" s="114" t="s">
        <v>268</v>
      </c>
      <c r="C48" s="110" t="s">
        <v>5</v>
      </c>
      <c r="D48" s="111" t="s">
        <v>269</v>
      </c>
      <c r="E48" s="103">
        <v>0</v>
      </c>
      <c r="F48" s="104">
        <v>0</v>
      </c>
      <c r="G48" s="105">
        <v>0</v>
      </c>
      <c r="H48" s="145">
        <f aca="true" t="shared" si="9" ref="H48:H63">I48+J48+K48+L48+M48</f>
        <v>192595.6</v>
      </c>
      <c r="I48" s="146">
        <v>162295.6</v>
      </c>
      <c r="J48" s="146"/>
      <c r="K48" s="147"/>
      <c r="L48" s="146">
        <v>30300</v>
      </c>
      <c r="M48" s="174"/>
      <c r="N48" s="257"/>
    </row>
    <row r="49" spans="1:14" s="85" customFormat="1" ht="16.5">
      <c r="A49" s="42" t="s">
        <v>270</v>
      </c>
      <c r="B49" s="114" t="s">
        <v>235</v>
      </c>
      <c r="C49" s="110" t="s">
        <v>5</v>
      </c>
      <c r="D49" s="111" t="s">
        <v>269</v>
      </c>
      <c r="E49" s="103">
        <v>0</v>
      </c>
      <c r="F49" s="104">
        <v>0</v>
      </c>
      <c r="G49" s="105">
        <v>0</v>
      </c>
      <c r="H49" s="145">
        <f t="shared" si="9"/>
        <v>5000</v>
      </c>
      <c r="I49" s="146"/>
      <c r="J49" s="146"/>
      <c r="K49" s="147"/>
      <c r="L49" s="146">
        <v>5000</v>
      </c>
      <c r="M49" s="174"/>
      <c r="N49" s="257"/>
    </row>
    <row r="50" spans="1:14" s="85" customFormat="1" ht="16.5">
      <c r="A50" s="42" t="s">
        <v>271</v>
      </c>
      <c r="B50" s="114" t="s">
        <v>272</v>
      </c>
      <c r="C50" s="110" t="s">
        <v>5</v>
      </c>
      <c r="D50" s="111" t="s">
        <v>269</v>
      </c>
      <c r="E50" s="103">
        <v>0</v>
      </c>
      <c r="F50" s="104">
        <v>0</v>
      </c>
      <c r="G50" s="105">
        <v>0</v>
      </c>
      <c r="H50" s="145">
        <f t="shared" si="9"/>
        <v>6540306.63</v>
      </c>
      <c r="I50" s="146">
        <v>6531506.63</v>
      </c>
      <c r="J50" s="146"/>
      <c r="K50" s="147"/>
      <c r="L50" s="146">
        <v>8800</v>
      </c>
      <c r="M50" s="174"/>
      <c r="N50" s="257"/>
    </row>
    <row r="51" spans="1:14" s="85" customFormat="1" ht="16.5">
      <c r="A51" s="42" t="s">
        <v>273</v>
      </c>
      <c r="B51" s="114" t="s">
        <v>274</v>
      </c>
      <c r="C51" s="110" t="s">
        <v>5</v>
      </c>
      <c r="D51" s="111" t="s">
        <v>269</v>
      </c>
      <c r="E51" s="103">
        <v>0</v>
      </c>
      <c r="F51" s="104">
        <v>0</v>
      </c>
      <c r="G51" s="105">
        <v>0</v>
      </c>
      <c r="H51" s="145">
        <f t="shared" si="9"/>
        <v>0</v>
      </c>
      <c r="I51" s="146"/>
      <c r="J51" s="146"/>
      <c r="K51" s="147"/>
      <c r="L51" s="146"/>
      <c r="M51" s="174"/>
      <c r="N51" s="257"/>
    </row>
    <row r="52" spans="1:14" s="85" customFormat="1" ht="16.5">
      <c r="A52" s="42" t="s">
        <v>275</v>
      </c>
      <c r="B52" s="114" t="s">
        <v>259</v>
      </c>
      <c r="C52" s="110" t="s">
        <v>5</v>
      </c>
      <c r="D52" s="111" t="s">
        <v>269</v>
      </c>
      <c r="E52" s="103">
        <v>0</v>
      </c>
      <c r="F52" s="104">
        <v>0</v>
      </c>
      <c r="G52" s="105">
        <v>0</v>
      </c>
      <c r="H52" s="145">
        <f t="shared" si="9"/>
        <v>1117817.97</v>
      </c>
      <c r="I52" s="146">
        <v>545475</v>
      </c>
      <c r="J52" s="146">
        <v>11591</v>
      </c>
      <c r="K52" s="147"/>
      <c r="L52" s="146">
        <v>560751.97</v>
      </c>
      <c r="M52" s="174"/>
      <c r="N52" s="257"/>
    </row>
    <row r="53" spans="1:14" s="85" customFormat="1" ht="16.5">
      <c r="A53" s="42" t="s">
        <v>276</v>
      </c>
      <c r="B53" s="114" t="s">
        <v>236</v>
      </c>
      <c r="C53" s="110" t="s">
        <v>5</v>
      </c>
      <c r="D53" s="111" t="s">
        <v>269</v>
      </c>
      <c r="E53" s="103">
        <v>0</v>
      </c>
      <c r="F53" s="104">
        <v>0</v>
      </c>
      <c r="G53" s="105">
        <v>0</v>
      </c>
      <c r="H53" s="145">
        <f t="shared" si="9"/>
        <v>990740.37</v>
      </c>
      <c r="I53" s="146">
        <v>381781.37</v>
      </c>
      <c r="J53" s="146">
        <v>1500</v>
      </c>
      <c r="K53" s="147"/>
      <c r="L53" s="146">
        <v>607459</v>
      </c>
      <c r="M53" s="174"/>
      <c r="N53" s="257"/>
    </row>
    <row r="54" spans="1:14" s="85" customFormat="1" ht="16.5">
      <c r="A54" s="42" t="s">
        <v>277</v>
      </c>
      <c r="B54" s="114" t="s">
        <v>278</v>
      </c>
      <c r="C54" s="110" t="s">
        <v>5</v>
      </c>
      <c r="D54" s="111" t="s">
        <v>269</v>
      </c>
      <c r="E54" s="103">
        <v>0</v>
      </c>
      <c r="F54" s="104">
        <v>0</v>
      </c>
      <c r="G54" s="105">
        <v>0</v>
      </c>
      <c r="H54" s="145">
        <f t="shared" si="9"/>
        <v>0</v>
      </c>
      <c r="I54" s="146"/>
      <c r="J54" s="146"/>
      <c r="K54" s="147"/>
      <c r="L54" s="146"/>
      <c r="M54" s="174"/>
      <c r="N54" s="257"/>
    </row>
    <row r="55" spans="1:14" s="85" customFormat="1" ht="16.5">
      <c r="A55" s="42" t="s">
        <v>279</v>
      </c>
      <c r="B55" s="114" t="s">
        <v>280</v>
      </c>
      <c r="C55" s="110" t="s">
        <v>5</v>
      </c>
      <c r="D55" s="111" t="s">
        <v>269</v>
      </c>
      <c r="E55" s="103">
        <v>0</v>
      </c>
      <c r="F55" s="104">
        <v>0</v>
      </c>
      <c r="G55" s="105">
        <v>0</v>
      </c>
      <c r="H55" s="145">
        <f t="shared" si="9"/>
        <v>2642693</v>
      </c>
      <c r="I55" s="146">
        <v>1850793</v>
      </c>
      <c r="J55" s="146"/>
      <c r="K55" s="147"/>
      <c r="L55" s="146">
        <v>791900</v>
      </c>
      <c r="M55" s="174"/>
      <c r="N55" s="257"/>
    </row>
    <row r="56" spans="1:14" s="85" customFormat="1" ht="16.5">
      <c r="A56" s="42" t="s">
        <v>281</v>
      </c>
      <c r="B56" s="114" t="s">
        <v>282</v>
      </c>
      <c r="C56" s="110" t="s">
        <v>5</v>
      </c>
      <c r="D56" s="111" t="s">
        <v>269</v>
      </c>
      <c r="E56" s="103">
        <v>0</v>
      </c>
      <c r="F56" s="104">
        <v>0</v>
      </c>
      <c r="G56" s="105">
        <v>0</v>
      </c>
      <c r="H56" s="145">
        <f t="shared" si="9"/>
        <v>2061885.7799999998</v>
      </c>
      <c r="I56" s="146">
        <v>83562.4</v>
      </c>
      <c r="J56" s="146">
        <v>1759566</v>
      </c>
      <c r="K56" s="147"/>
      <c r="L56" s="146">
        <v>218757.38</v>
      </c>
      <c r="M56" s="174"/>
      <c r="N56" s="257"/>
    </row>
    <row r="57" spans="1:14" s="85" customFormat="1" ht="16.5">
      <c r="A57" s="42" t="s">
        <v>283</v>
      </c>
      <c r="B57" s="123" t="s">
        <v>284</v>
      </c>
      <c r="C57" s="112" t="s">
        <v>285</v>
      </c>
      <c r="D57" s="113" t="s">
        <v>382</v>
      </c>
      <c r="E57" s="103">
        <v>0</v>
      </c>
      <c r="F57" s="104">
        <v>0</v>
      </c>
      <c r="G57" s="105">
        <v>0</v>
      </c>
      <c r="H57" s="144">
        <f t="shared" si="9"/>
        <v>0</v>
      </c>
      <c r="I57" s="150"/>
      <c r="J57" s="150"/>
      <c r="K57" s="151"/>
      <c r="L57" s="150"/>
      <c r="M57" s="176"/>
      <c r="N57" s="257"/>
    </row>
    <row r="58" spans="1:14" s="85" customFormat="1" ht="16.5">
      <c r="A58" s="42" t="s">
        <v>286</v>
      </c>
      <c r="B58" s="123" t="s">
        <v>287</v>
      </c>
      <c r="C58" s="112" t="s">
        <v>288</v>
      </c>
      <c r="D58" s="113" t="s">
        <v>5</v>
      </c>
      <c r="E58" s="103">
        <v>0</v>
      </c>
      <c r="F58" s="104">
        <v>0</v>
      </c>
      <c r="G58" s="105">
        <v>0</v>
      </c>
      <c r="H58" s="144">
        <f t="shared" si="9"/>
        <v>0</v>
      </c>
      <c r="I58" s="150"/>
      <c r="J58" s="150"/>
      <c r="K58" s="151"/>
      <c r="L58" s="150"/>
      <c r="M58" s="176"/>
      <c r="N58" s="257"/>
    </row>
    <row r="59" spans="1:14" s="85" customFormat="1" ht="16.5">
      <c r="A59" s="42" t="s">
        <v>289</v>
      </c>
      <c r="B59" s="123" t="s">
        <v>290</v>
      </c>
      <c r="C59" s="112" t="s">
        <v>291</v>
      </c>
      <c r="D59" s="113" t="s">
        <v>5</v>
      </c>
      <c r="E59" s="103">
        <v>0</v>
      </c>
      <c r="F59" s="104">
        <v>0</v>
      </c>
      <c r="G59" s="105">
        <v>0</v>
      </c>
      <c r="H59" s="144">
        <f t="shared" si="9"/>
        <v>0</v>
      </c>
      <c r="I59" s="150"/>
      <c r="J59" s="150"/>
      <c r="K59" s="151"/>
      <c r="L59" s="150"/>
      <c r="M59" s="176"/>
      <c r="N59" s="257"/>
    </row>
    <row r="60" spans="1:14" s="85" customFormat="1" ht="16.5">
      <c r="A60" s="42" t="s">
        <v>292</v>
      </c>
      <c r="B60" s="123" t="s">
        <v>293</v>
      </c>
      <c r="C60" s="112" t="s">
        <v>294</v>
      </c>
      <c r="D60" s="113" t="s">
        <v>5</v>
      </c>
      <c r="E60" s="103">
        <v>0</v>
      </c>
      <c r="F60" s="104">
        <v>0</v>
      </c>
      <c r="G60" s="105">
        <v>0</v>
      </c>
      <c r="H60" s="144">
        <f t="shared" si="9"/>
        <v>0</v>
      </c>
      <c r="I60" s="150"/>
      <c r="J60" s="150"/>
      <c r="K60" s="151"/>
      <c r="L60" s="150"/>
      <c r="M60" s="176"/>
      <c r="N60" s="257"/>
    </row>
    <row r="61" spans="1:14" s="85" customFormat="1" ht="16.5">
      <c r="A61" s="42" t="s">
        <v>295</v>
      </c>
      <c r="B61" s="123" t="s">
        <v>296</v>
      </c>
      <c r="C61" s="112" t="s">
        <v>297</v>
      </c>
      <c r="D61" s="113" t="s">
        <v>5</v>
      </c>
      <c r="E61" s="103">
        <v>0</v>
      </c>
      <c r="F61" s="104">
        <v>0</v>
      </c>
      <c r="G61" s="105">
        <v>0</v>
      </c>
      <c r="H61" s="144">
        <f t="shared" si="9"/>
        <v>0</v>
      </c>
      <c r="I61" s="150"/>
      <c r="J61" s="150"/>
      <c r="K61" s="151"/>
      <c r="L61" s="150"/>
      <c r="M61" s="176"/>
      <c r="N61" s="257"/>
    </row>
    <row r="62" spans="1:14" s="85" customFormat="1" ht="16.5">
      <c r="A62" s="42" t="s">
        <v>298</v>
      </c>
      <c r="B62" s="123" t="s">
        <v>299</v>
      </c>
      <c r="C62" s="112" t="s">
        <v>300</v>
      </c>
      <c r="D62" s="113" t="s">
        <v>5</v>
      </c>
      <c r="E62" s="103">
        <v>0</v>
      </c>
      <c r="F62" s="104">
        <v>0</v>
      </c>
      <c r="G62" s="105">
        <v>0</v>
      </c>
      <c r="H62" s="144">
        <f t="shared" si="9"/>
        <v>0</v>
      </c>
      <c r="I62" s="150"/>
      <c r="J62" s="150"/>
      <c r="K62" s="151"/>
      <c r="L62" s="150"/>
      <c r="M62" s="176"/>
      <c r="N62" s="257"/>
    </row>
    <row r="63" spans="1:14" s="85" customFormat="1" ht="16.5">
      <c r="A63" s="42" t="s">
        <v>301</v>
      </c>
      <c r="B63" s="123" t="s">
        <v>194</v>
      </c>
      <c r="C63" s="112" t="s">
        <v>302</v>
      </c>
      <c r="D63" s="113" t="s">
        <v>382</v>
      </c>
      <c r="E63" s="103">
        <v>0</v>
      </c>
      <c r="F63" s="104">
        <v>0</v>
      </c>
      <c r="G63" s="105">
        <v>0</v>
      </c>
      <c r="H63" s="144">
        <f t="shared" si="9"/>
        <v>601393.35</v>
      </c>
      <c r="I63" s="181"/>
      <c r="J63" s="181"/>
      <c r="K63" s="181"/>
      <c r="L63" s="181">
        <v>601393.35</v>
      </c>
      <c r="M63" s="182"/>
      <c r="N63" s="257"/>
    </row>
    <row r="64" spans="1:14" s="85" customFormat="1" ht="17.25" thickBot="1">
      <c r="A64" s="42" t="s">
        <v>303</v>
      </c>
      <c r="B64" s="123" t="s">
        <v>192</v>
      </c>
      <c r="C64" s="112" t="s">
        <v>304</v>
      </c>
      <c r="D64" s="113" t="s">
        <v>382</v>
      </c>
      <c r="E64" s="104">
        <v>0</v>
      </c>
      <c r="F64" s="104">
        <v>0</v>
      </c>
      <c r="G64" s="105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258"/>
    </row>
    <row r="65" spans="1:14" s="85" customFormat="1" ht="26.25" thickBot="1">
      <c r="A65" s="42" t="s">
        <v>305</v>
      </c>
      <c r="B65" s="124" t="s">
        <v>469</v>
      </c>
      <c r="C65" s="115" t="s">
        <v>5</v>
      </c>
      <c r="D65" s="115" t="s">
        <v>5</v>
      </c>
      <c r="E65" s="159" t="s">
        <v>455</v>
      </c>
      <c r="F65" s="159" t="s">
        <v>456</v>
      </c>
      <c r="G65" s="159" t="s">
        <v>457</v>
      </c>
      <c r="H65" s="159" t="s">
        <v>458</v>
      </c>
      <c r="I65" s="159" t="s">
        <v>459</v>
      </c>
      <c r="J65" s="159" t="s">
        <v>460</v>
      </c>
      <c r="K65" s="160" t="s">
        <v>461</v>
      </c>
      <c r="L65" s="26" t="s">
        <v>511</v>
      </c>
      <c r="M65" s="177" t="s">
        <v>462</v>
      </c>
      <c r="N65" s="259" t="s">
        <v>468</v>
      </c>
    </row>
    <row r="66" spans="1:14" s="85" customFormat="1" ht="16.5" customHeight="1" hidden="1">
      <c r="A66" s="42" t="s">
        <v>306</v>
      </c>
      <c r="B66" s="125" t="s">
        <v>307</v>
      </c>
      <c r="C66" s="115" t="s">
        <v>5</v>
      </c>
      <c r="D66" s="115" t="s">
        <v>5</v>
      </c>
      <c r="E66" s="116"/>
      <c r="F66" s="116"/>
      <c r="G66" s="116"/>
      <c r="H66" s="131"/>
      <c r="I66" s="131"/>
      <c r="J66" s="131"/>
      <c r="K66" s="132"/>
      <c r="L66" s="131"/>
      <c r="M66" s="178"/>
      <c r="N66" s="260"/>
    </row>
    <row r="67" spans="1:14" s="85" customFormat="1" ht="16.5" customHeight="1" hidden="1">
      <c r="A67" s="42" t="s">
        <v>308</v>
      </c>
      <c r="B67" s="125" t="s">
        <v>5</v>
      </c>
      <c r="C67" s="115" t="s">
        <v>5</v>
      </c>
      <c r="D67" s="115" t="s">
        <v>5</v>
      </c>
      <c r="E67" s="116"/>
      <c r="F67" s="116"/>
      <c r="G67" s="116"/>
      <c r="H67" s="131"/>
      <c r="I67" s="131"/>
      <c r="J67" s="131"/>
      <c r="K67" s="132"/>
      <c r="L67" s="131"/>
      <c r="M67" s="178"/>
      <c r="N67" s="260"/>
    </row>
    <row r="68" spans="1:14" s="85" customFormat="1" ht="16.5" customHeight="1" hidden="1">
      <c r="A68" s="42" t="s">
        <v>309</v>
      </c>
      <c r="B68" s="125" t="s">
        <v>5</v>
      </c>
      <c r="C68" s="115" t="s">
        <v>5</v>
      </c>
      <c r="D68" s="115" t="s">
        <v>5</v>
      </c>
      <c r="E68" s="116"/>
      <c r="F68" s="116"/>
      <c r="G68" s="116"/>
      <c r="H68" s="131"/>
      <c r="I68" s="131"/>
      <c r="J68" s="131"/>
      <c r="K68" s="132"/>
      <c r="L68" s="131"/>
      <c r="M68" s="178"/>
      <c r="N68" s="260"/>
    </row>
    <row r="69" spans="1:14" s="85" customFormat="1" ht="16.5" customHeight="1" hidden="1">
      <c r="A69" s="42" t="s">
        <v>310</v>
      </c>
      <c r="B69" s="125" t="s">
        <v>5</v>
      </c>
      <c r="C69" s="115" t="s">
        <v>5</v>
      </c>
      <c r="D69" s="115" t="s">
        <v>5</v>
      </c>
      <c r="E69" s="116"/>
      <c r="F69" s="116"/>
      <c r="G69" s="116"/>
      <c r="H69" s="131"/>
      <c r="I69" s="131"/>
      <c r="J69" s="131"/>
      <c r="K69" s="132"/>
      <c r="L69" s="131"/>
      <c r="M69" s="178"/>
      <c r="N69" s="260"/>
    </row>
    <row r="70" spans="1:14" s="85" customFormat="1" ht="16.5" customHeight="1" hidden="1">
      <c r="A70" s="42" t="s">
        <v>311</v>
      </c>
      <c r="B70" s="125" t="s">
        <v>5</v>
      </c>
      <c r="C70" s="115" t="s">
        <v>5</v>
      </c>
      <c r="D70" s="115" t="s">
        <v>5</v>
      </c>
      <c r="E70" s="116"/>
      <c r="F70" s="116"/>
      <c r="G70" s="116"/>
      <c r="H70" s="131"/>
      <c r="I70" s="131"/>
      <c r="J70" s="131"/>
      <c r="K70" s="132"/>
      <c r="L70" s="131"/>
      <c r="M70" s="178"/>
      <c r="N70" s="260"/>
    </row>
    <row r="71" spans="1:14" s="85" customFormat="1" ht="16.5">
      <c r="A71" s="42" t="s">
        <v>312</v>
      </c>
      <c r="B71" s="125" t="s">
        <v>313</v>
      </c>
      <c r="C71" s="115" t="s">
        <v>314</v>
      </c>
      <c r="D71" s="115" t="s">
        <v>382</v>
      </c>
      <c r="E71" s="140">
        <f>H71+K71</f>
        <v>13551039.35</v>
      </c>
      <c r="F71" s="140">
        <f aca="true" t="shared" si="10" ref="F71:G73">I71+L71</f>
        <v>13845584</v>
      </c>
      <c r="G71" s="140">
        <f t="shared" si="10"/>
        <v>14223514</v>
      </c>
      <c r="H71" s="141">
        <f>I47+J47</f>
        <v>11328071</v>
      </c>
      <c r="I71" s="141">
        <v>12220009</v>
      </c>
      <c r="J71" s="141">
        <v>12597939</v>
      </c>
      <c r="K71" s="141">
        <f>L47</f>
        <v>2222968.35</v>
      </c>
      <c r="L71" s="141">
        <v>1625575</v>
      </c>
      <c r="M71" s="179">
        <v>1625575</v>
      </c>
      <c r="N71" s="260"/>
    </row>
    <row r="72" spans="1:14" s="85" customFormat="1" ht="33">
      <c r="A72" s="42" t="s">
        <v>315</v>
      </c>
      <c r="B72" s="125" t="s">
        <v>316</v>
      </c>
      <c r="C72" s="115" t="s">
        <v>317</v>
      </c>
      <c r="D72" s="115" t="s">
        <v>382</v>
      </c>
      <c r="E72" s="140">
        <f>H72+K72</f>
        <v>7984998.94</v>
      </c>
      <c r="F72" s="140">
        <f t="shared" si="10"/>
        <v>895360.8</v>
      </c>
      <c r="G72" s="140">
        <f t="shared" si="10"/>
        <v>895360.8</v>
      </c>
      <c r="H72" s="141">
        <v>7984998.94</v>
      </c>
      <c r="I72" s="141">
        <v>895360.8</v>
      </c>
      <c r="J72" s="141">
        <v>895360.8</v>
      </c>
      <c r="K72" s="142"/>
      <c r="L72" s="141"/>
      <c r="M72" s="179"/>
      <c r="N72" s="260"/>
    </row>
    <row r="73" spans="1:14" s="85" customFormat="1" ht="16.5">
      <c r="A73" s="42" t="s">
        <v>318</v>
      </c>
      <c r="B73" s="125" t="s">
        <v>319</v>
      </c>
      <c r="C73" s="115" t="s">
        <v>320</v>
      </c>
      <c r="D73" s="116"/>
      <c r="E73" s="140">
        <f>H73+K73</f>
        <v>3343072.0599999996</v>
      </c>
      <c r="F73" s="140">
        <f t="shared" si="10"/>
        <v>11324648.2</v>
      </c>
      <c r="G73" s="140">
        <f t="shared" si="10"/>
        <v>11702578.2</v>
      </c>
      <c r="H73" s="141">
        <f>H71-H72</f>
        <v>3343072.0599999996</v>
      </c>
      <c r="I73" s="141">
        <f>I71-I72</f>
        <v>11324648.2</v>
      </c>
      <c r="J73" s="141">
        <f>J71-J72</f>
        <v>11702578.2</v>
      </c>
      <c r="K73" s="142"/>
      <c r="L73" s="141"/>
      <c r="M73" s="179"/>
      <c r="N73" s="260"/>
    </row>
    <row r="74" spans="1:14" s="85" customFormat="1" ht="17.25" customHeight="1" thickBot="1">
      <c r="A74" s="43"/>
      <c r="B74" s="39"/>
      <c r="C74" s="43"/>
      <c r="D74" s="43"/>
      <c r="E74" s="46"/>
      <c r="F74" s="46"/>
      <c r="G74" s="46"/>
      <c r="H74" s="46"/>
      <c r="I74" s="46"/>
      <c r="J74" s="46"/>
      <c r="K74" s="86"/>
      <c r="L74" s="46"/>
      <c r="M74" s="180"/>
      <c r="N74" s="261"/>
    </row>
  </sheetData>
  <sheetProtection password="CCFD" sheet="1" objects="1" scenarios="1" formatCells="0" formatColumns="0" formatRows="0"/>
  <mergeCells count="2">
    <mergeCell ref="N3:N64"/>
    <mergeCell ref="N65:N74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225"/>
  <sheetViews>
    <sheetView tabSelected="1" view="pageBreakPreview" zoomScale="70" zoomScaleNormal="70" zoomScaleSheetLayoutView="70" zoomScalePageLayoutView="0" workbookViewId="0" topLeftCell="A1">
      <selection activeCell="A159" sqref="A159"/>
    </sheetView>
  </sheetViews>
  <sheetFormatPr defaultColWidth="9.00390625" defaultRowHeight="12.75"/>
  <cols>
    <col min="1" max="1" width="19.125" style="0" customWidth="1"/>
    <col min="2" max="2" width="12.875" style="0" customWidth="1"/>
    <col min="3" max="3" width="17.25390625" style="0" customWidth="1"/>
    <col min="4" max="4" width="26.125" style="0" customWidth="1"/>
    <col min="5" max="5" width="27.875" style="0" customWidth="1"/>
    <col min="6" max="6" width="25.875" style="0" customWidth="1"/>
    <col min="7" max="7" width="26.875" style="0" customWidth="1"/>
    <col min="8" max="8" width="23.25390625" style="0" customWidth="1"/>
    <col min="9" max="9" width="26.625" style="0" customWidth="1"/>
    <col min="10" max="10" width="21.125" style="0" customWidth="1"/>
    <col min="11" max="11" width="21.00390625" style="0" customWidth="1"/>
    <col min="12" max="12" width="21.125" style="0" customWidth="1"/>
    <col min="13" max="13" width="5.375" style="0" customWidth="1"/>
    <col min="15" max="15" width="15.25390625" style="0" customWidth="1"/>
    <col min="16" max="16" width="13.375" style="0" customWidth="1"/>
    <col min="17" max="17" width="14.375" style="0" customWidth="1"/>
    <col min="18" max="18" width="19.875" style="0" customWidth="1"/>
    <col min="19" max="19" width="9.875" style="0" customWidth="1"/>
    <col min="20" max="20" width="47.25390625" style="0" customWidth="1"/>
    <col min="21" max="21" width="9.875" style="0" customWidth="1"/>
  </cols>
  <sheetData>
    <row r="1" spans="1:13" s="184" customFormat="1" ht="18.75">
      <c r="A1" s="468" t="s">
        <v>323</v>
      </c>
      <c r="B1" s="468"/>
      <c r="C1" s="468"/>
      <c r="D1" s="469"/>
      <c r="E1" s="469"/>
      <c r="H1" s="208"/>
      <c r="I1" s="469" t="s">
        <v>324</v>
      </c>
      <c r="J1" s="469"/>
      <c r="K1" s="469"/>
      <c r="L1" s="469"/>
      <c r="M1" s="230">
        <v>2111</v>
      </c>
    </row>
    <row r="2" spans="1:12" s="184" customFormat="1" ht="18.75">
      <c r="A2" s="231" t="s">
        <v>325</v>
      </c>
      <c r="B2" s="231"/>
      <c r="C2" s="231"/>
      <c r="D2" s="462"/>
      <c r="E2" s="462"/>
      <c r="H2" s="208"/>
      <c r="I2" s="462" t="s">
        <v>514</v>
      </c>
      <c r="J2" s="462"/>
      <c r="K2" s="462"/>
      <c r="L2" s="462"/>
    </row>
    <row r="3" spans="1:12" s="184" customFormat="1" ht="18.75">
      <c r="A3" s="462" t="s">
        <v>326</v>
      </c>
      <c r="B3" s="462"/>
      <c r="C3" s="462"/>
      <c r="D3" s="462"/>
      <c r="E3" s="462"/>
      <c r="H3" s="208"/>
      <c r="I3" s="462"/>
      <c r="J3" s="462"/>
      <c r="K3" s="462"/>
      <c r="L3" s="462"/>
    </row>
    <row r="4" spans="1:12" s="184" customFormat="1" ht="18.75">
      <c r="A4" s="462" t="s">
        <v>453</v>
      </c>
      <c r="B4" s="462"/>
      <c r="C4" s="462"/>
      <c r="D4" s="232"/>
      <c r="E4" s="233"/>
      <c r="H4" s="208"/>
      <c r="I4" s="462" t="s">
        <v>515</v>
      </c>
      <c r="J4" s="462"/>
      <c r="K4" s="462"/>
      <c r="L4" s="462"/>
    </row>
    <row r="5" spans="1:15" s="184" customFormat="1" ht="18.75">
      <c r="A5" s="462" t="s">
        <v>517</v>
      </c>
      <c r="B5" s="462"/>
      <c r="C5" s="462"/>
      <c r="D5" s="207"/>
      <c r="E5" s="233"/>
      <c r="H5" s="208"/>
      <c r="I5" s="234" t="s">
        <v>518</v>
      </c>
      <c r="J5" s="234"/>
      <c r="K5" s="234"/>
      <c r="L5" s="234"/>
      <c r="O5" s="235" t="s">
        <v>470</v>
      </c>
    </row>
    <row r="6" spans="2:12" s="184" customFormat="1" ht="4.5" customHeight="1">
      <c r="B6" s="207" t="s">
        <v>327</v>
      </c>
      <c r="C6" s="208"/>
      <c r="D6" s="233"/>
      <c r="E6" s="233"/>
      <c r="I6" s="38"/>
      <c r="J6" s="38"/>
      <c r="K6" s="38"/>
      <c r="L6" s="38"/>
    </row>
    <row r="7" spans="2:18" s="184" customFormat="1" ht="19.5" customHeight="1">
      <c r="B7" s="207"/>
      <c r="C7" s="208"/>
      <c r="D7" s="233"/>
      <c r="E7" s="233"/>
      <c r="O7" s="236">
        <v>2017</v>
      </c>
      <c r="P7" s="237"/>
      <c r="Q7" s="237"/>
      <c r="R7" s="238"/>
    </row>
    <row r="8" spans="1:18" s="184" customFormat="1" ht="18.75">
      <c r="A8" s="466" t="s">
        <v>328</v>
      </c>
      <c r="B8" s="466"/>
      <c r="C8" s="466"/>
      <c r="D8" s="466"/>
      <c r="E8" s="466"/>
      <c r="F8" s="466"/>
      <c r="G8" s="466"/>
      <c r="H8" s="466"/>
      <c r="I8" s="466"/>
      <c r="J8" s="466"/>
      <c r="K8" s="466"/>
      <c r="L8" s="466"/>
      <c r="O8" s="239">
        <f>G58-G69+G110</f>
        <v>-1.5133991837501526E-09</v>
      </c>
      <c r="P8" s="238" t="s">
        <v>471</v>
      </c>
      <c r="Q8" s="240"/>
      <c r="R8" s="240"/>
    </row>
    <row r="9" spans="1:16" s="184" customFormat="1" ht="18.75">
      <c r="A9" s="467" t="s">
        <v>329</v>
      </c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467"/>
      <c r="O9" s="241" t="s">
        <v>379</v>
      </c>
      <c r="P9" s="184" t="s">
        <v>472</v>
      </c>
    </row>
    <row r="10" spans="1:12" s="184" customFormat="1" ht="18.75" customHeight="1">
      <c r="A10" s="461" t="s">
        <v>520</v>
      </c>
      <c r="B10" s="461"/>
      <c r="C10" s="461"/>
      <c r="D10" s="461"/>
      <c r="E10" s="461"/>
      <c r="F10" s="461"/>
      <c r="G10" s="461"/>
      <c r="H10" s="461"/>
      <c r="I10" s="461"/>
      <c r="J10" s="461"/>
      <c r="K10" s="461"/>
      <c r="L10" s="461"/>
    </row>
    <row r="11" spans="1:12" s="184" customFormat="1" ht="3" customHeight="1">
      <c r="A11" s="31"/>
      <c r="B11" s="461"/>
      <c r="C11" s="461"/>
      <c r="D11" s="461"/>
      <c r="E11" s="461"/>
      <c r="F11" s="31"/>
      <c r="G11" s="31"/>
      <c r="H11" s="31"/>
      <c r="I11" s="31"/>
      <c r="J11" s="31"/>
      <c r="K11" s="31"/>
      <c r="L11" s="31"/>
    </row>
    <row r="12" spans="1:12" s="184" customFormat="1" ht="19.5" thickBot="1">
      <c r="A12" s="462" t="s">
        <v>516</v>
      </c>
      <c r="B12" s="462"/>
      <c r="C12" s="462"/>
      <c r="D12" s="462"/>
      <c r="E12" s="462"/>
      <c r="F12" s="462"/>
      <c r="G12" s="462"/>
      <c r="H12" s="462"/>
      <c r="I12" s="462"/>
      <c r="J12" s="462"/>
      <c r="K12" s="462"/>
      <c r="L12" s="462"/>
    </row>
    <row r="13" spans="1:19" s="184" customFormat="1" ht="39" customHeight="1" thickBot="1">
      <c r="A13" s="427" t="s">
        <v>330</v>
      </c>
      <c r="B13" s="428"/>
      <c r="C13" s="428"/>
      <c r="D13" s="428"/>
      <c r="E13" s="429"/>
      <c r="F13" s="463" t="s">
        <v>494</v>
      </c>
      <c r="G13" s="464"/>
      <c r="H13" s="464"/>
      <c r="I13" s="464"/>
      <c r="J13" s="464"/>
      <c r="K13" s="464"/>
      <c r="L13" s="465"/>
      <c r="O13" s="242" t="s">
        <v>521</v>
      </c>
      <c r="P13" s="243" t="s">
        <v>473</v>
      </c>
      <c r="Q13" s="244" t="s">
        <v>522</v>
      </c>
      <c r="R13" s="242" t="s">
        <v>523</v>
      </c>
      <c r="S13" s="242" t="s">
        <v>524</v>
      </c>
    </row>
    <row r="14" spans="1:20" s="184" customFormat="1" ht="36.75" customHeight="1" thickBot="1">
      <c r="A14" s="421" t="s">
        <v>331</v>
      </c>
      <c r="B14" s="422"/>
      <c r="C14" s="422"/>
      <c r="D14" s="422"/>
      <c r="E14" s="423"/>
      <c r="F14" s="450" t="s">
        <v>495</v>
      </c>
      <c r="G14" s="451"/>
      <c r="H14" s="451"/>
      <c r="I14" s="451"/>
      <c r="J14" s="451"/>
      <c r="K14" s="451"/>
      <c r="L14" s="452"/>
      <c r="O14" s="245">
        <f>'Таблица  2'!I11+'Таблица  2'!I63-'Таблица  2'!I22</f>
        <v>0</v>
      </c>
      <c r="P14" s="245">
        <f>'Таблица  2'!J11+'Таблица  2'!J63-'Таблица  2'!J22</f>
        <v>0</v>
      </c>
      <c r="Q14" s="245">
        <f>'Таблица  2'!K11+'Таблица  2'!K63-'Таблица  2'!K22</f>
        <v>0</v>
      </c>
      <c r="R14" s="245">
        <f>'Таблица  2'!L11+'Таблица  2'!L63-'Таблица  2'!L22</f>
        <v>0</v>
      </c>
      <c r="S14" s="245">
        <f>'Таблица  2'!M11+'Таблица  2'!M63-'Таблица  2'!M22</f>
        <v>0</v>
      </c>
      <c r="T14" s="246" t="s">
        <v>474</v>
      </c>
    </row>
    <row r="15" spans="1:12" s="184" customFormat="1" ht="19.5" thickBot="1">
      <c r="A15" s="421" t="s">
        <v>332</v>
      </c>
      <c r="B15" s="422"/>
      <c r="C15" s="422"/>
      <c r="D15" s="422"/>
      <c r="E15" s="423"/>
      <c r="F15" s="454" t="s">
        <v>496</v>
      </c>
      <c r="G15" s="455"/>
      <c r="H15" s="455"/>
      <c r="I15" s="455"/>
      <c r="J15" s="455"/>
      <c r="K15" s="455"/>
      <c r="L15" s="456"/>
    </row>
    <row r="16" spans="1:18" s="184" customFormat="1" ht="60" customHeight="1" thickBot="1">
      <c r="A16" s="409" t="s">
        <v>333</v>
      </c>
      <c r="B16" s="410"/>
      <c r="C16" s="410"/>
      <c r="D16" s="410"/>
      <c r="E16" s="411"/>
      <c r="F16" s="457" t="s">
        <v>497</v>
      </c>
      <c r="G16" s="458"/>
      <c r="H16" s="458"/>
      <c r="I16" s="458"/>
      <c r="J16" s="458"/>
      <c r="K16" s="458"/>
      <c r="L16" s="459"/>
      <c r="O16" s="460"/>
      <c r="P16" s="460"/>
      <c r="Q16" s="460"/>
      <c r="R16" s="460"/>
    </row>
    <row r="17" spans="1:12" s="184" customFormat="1" ht="17.25" customHeight="1" thickBot="1">
      <c r="A17" s="409" t="s">
        <v>334</v>
      </c>
      <c r="B17" s="410"/>
      <c r="C17" s="410"/>
      <c r="D17" s="410"/>
      <c r="E17" s="411"/>
      <c r="F17" s="450" t="s">
        <v>335</v>
      </c>
      <c r="G17" s="451"/>
      <c r="H17" s="451"/>
      <c r="I17" s="451"/>
      <c r="J17" s="451"/>
      <c r="K17" s="451"/>
      <c r="L17" s="452"/>
    </row>
    <row r="18" spans="1:12" s="184" customFormat="1" ht="35.25" customHeight="1" thickBot="1">
      <c r="A18" s="421" t="s">
        <v>336</v>
      </c>
      <c r="B18" s="422"/>
      <c r="C18" s="422"/>
      <c r="D18" s="422"/>
      <c r="E18" s="423"/>
      <c r="F18" s="450" t="s">
        <v>337</v>
      </c>
      <c r="G18" s="451"/>
      <c r="H18" s="451"/>
      <c r="I18" s="451"/>
      <c r="J18" s="451"/>
      <c r="K18" s="451"/>
      <c r="L18" s="452"/>
    </row>
    <row r="19" spans="1:12" s="184" customFormat="1" ht="31.5" customHeight="1" thickBot="1">
      <c r="A19" s="421" t="s">
        <v>338</v>
      </c>
      <c r="B19" s="422"/>
      <c r="C19" s="422"/>
      <c r="D19" s="422"/>
      <c r="E19" s="423"/>
      <c r="F19" s="450" t="s">
        <v>339</v>
      </c>
      <c r="G19" s="451"/>
      <c r="H19" s="451"/>
      <c r="I19" s="451"/>
      <c r="J19" s="451"/>
      <c r="K19" s="451"/>
      <c r="L19" s="452"/>
    </row>
    <row r="20" spans="1:12" s="184" customFormat="1" ht="19.5" thickBot="1">
      <c r="A20" s="453" t="s">
        <v>340</v>
      </c>
      <c r="B20" s="453"/>
      <c r="C20" s="453"/>
      <c r="D20" s="453"/>
      <c r="E20" s="453"/>
      <c r="F20" s="453"/>
      <c r="G20" s="453"/>
      <c r="H20" s="453"/>
      <c r="I20" s="453"/>
      <c r="J20" s="453"/>
      <c r="K20" s="453"/>
      <c r="L20" s="453"/>
    </row>
    <row r="21" spans="1:12" s="184" customFormat="1" ht="234.75" customHeight="1" thickBot="1">
      <c r="A21" s="421" t="s">
        <v>341</v>
      </c>
      <c r="B21" s="422"/>
      <c r="C21" s="422"/>
      <c r="D21" s="422"/>
      <c r="E21" s="423"/>
      <c r="F21" s="447" t="s">
        <v>498</v>
      </c>
      <c r="G21" s="448"/>
      <c r="H21" s="448"/>
      <c r="I21" s="448"/>
      <c r="J21" s="448"/>
      <c r="K21" s="448"/>
      <c r="L21" s="449"/>
    </row>
    <row r="22" spans="1:12" s="184" customFormat="1" ht="409.5" customHeight="1" thickBot="1">
      <c r="A22" s="430" t="s">
        <v>342</v>
      </c>
      <c r="B22" s="431"/>
      <c r="C22" s="431"/>
      <c r="D22" s="431"/>
      <c r="E22" s="432"/>
      <c r="F22" s="447" t="s">
        <v>499</v>
      </c>
      <c r="G22" s="448"/>
      <c r="H22" s="448"/>
      <c r="I22" s="448"/>
      <c r="J22" s="448"/>
      <c r="K22" s="448"/>
      <c r="L22" s="449"/>
    </row>
    <row r="23" spans="1:12" s="184" customFormat="1" ht="58.5" customHeight="1" thickBot="1">
      <c r="A23" s="430" t="s">
        <v>343</v>
      </c>
      <c r="B23" s="431"/>
      <c r="C23" s="431"/>
      <c r="D23" s="431"/>
      <c r="E23" s="432"/>
      <c r="F23" s="433">
        <f>'Таблица  1 '!E8</f>
        <v>55193830.38</v>
      </c>
      <c r="G23" s="434"/>
      <c r="H23" s="434"/>
      <c r="I23" s="434"/>
      <c r="J23" s="434"/>
      <c r="K23" s="434"/>
      <c r="L23" s="435"/>
    </row>
    <row r="24" spans="1:12" s="184" customFormat="1" ht="59.25" customHeight="1" thickBot="1">
      <c r="A24" s="430" t="s">
        <v>344</v>
      </c>
      <c r="B24" s="431"/>
      <c r="C24" s="431"/>
      <c r="D24" s="431"/>
      <c r="E24" s="432"/>
      <c r="F24" s="433">
        <f>'Таблица  1 '!E9</f>
        <v>55193830.38</v>
      </c>
      <c r="G24" s="434"/>
      <c r="H24" s="434"/>
      <c r="I24" s="434"/>
      <c r="J24" s="434"/>
      <c r="K24" s="434"/>
      <c r="L24" s="435"/>
    </row>
    <row r="25" spans="1:12" s="184" customFormat="1" ht="60" customHeight="1" thickBot="1">
      <c r="A25" s="430" t="s">
        <v>345</v>
      </c>
      <c r="B25" s="431"/>
      <c r="C25" s="431"/>
      <c r="D25" s="431"/>
      <c r="E25" s="432"/>
      <c r="F25" s="433">
        <f>'Таблица  1 '!E10</f>
        <v>0</v>
      </c>
      <c r="G25" s="434"/>
      <c r="H25" s="434"/>
      <c r="I25" s="434"/>
      <c r="J25" s="434"/>
      <c r="K25" s="434"/>
      <c r="L25" s="435"/>
    </row>
    <row r="26" spans="1:12" s="184" customFormat="1" ht="60" customHeight="1" thickBot="1">
      <c r="A26" s="430" t="s">
        <v>346</v>
      </c>
      <c r="B26" s="431"/>
      <c r="C26" s="431"/>
      <c r="D26" s="431"/>
      <c r="E26" s="432"/>
      <c r="F26" s="433">
        <f>'Таблица  1 '!E11</f>
        <v>0</v>
      </c>
      <c r="G26" s="434"/>
      <c r="H26" s="434"/>
      <c r="I26" s="434"/>
      <c r="J26" s="434"/>
      <c r="K26" s="434"/>
      <c r="L26" s="435"/>
    </row>
    <row r="27" spans="1:12" s="184" customFormat="1" ht="57" customHeight="1" thickBot="1">
      <c r="A27" s="430" t="s">
        <v>347</v>
      </c>
      <c r="B27" s="431"/>
      <c r="C27" s="431"/>
      <c r="D27" s="431"/>
      <c r="E27" s="432"/>
      <c r="F27" s="433">
        <f>'Таблица  1 '!E12</f>
        <v>14446426.26</v>
      </c>
      <c r="G27" s="434"/>
      <c r="H27" s="434"/>
      <c r="I27" s="434"/>
      <c r="J27" s="434"/>
      <c r="K27" s="434"/>
      <c r="L27" s="435"/>
    </row>
    <row r="28" spans="1:12" s="184" customFormat="1" ht="39.75" customHeight="1" thickBot="1">
      <c r="A28" s="430" t="s">
        <v>348</v>
      </c>
      <c r="B28" s="431"/>
      <c r="C28" s="431"/>
      <c r="D28" s="431"/>
      <c r="E28" s="432"/>
      <c r="F28" s="433">
        <f>'Таблица  1 '!E13</f>
        <v>3701830.91</v>
      </c>
      <c r="G28" s="434"/>
      <c r="H28" s="434"/>
      <c r="I28" s="434"/>
      <c r="J28" s="434"/>
      <c r="K28" s="434"/>
      <c r="L28" s="435"/>
    </row>
    <row r="29" spans="1:12" s="184" customFormat="1" ht="18.75">
      <c r="A29" s="436" t="s">
        <v>349</v>
      </c>
      <c r="B29" s="437"/>
      <c r="C29" s="437"/>
      <c r="D29" s="437"/>
      <c r="E29" s="437"/>
      <c r="F29" s="437"/>
      <c r="G29" s="437"/>
      <c r="H29" s="437"/>
      <c r="I29" s="437"/>
      <c r="J29" s="437"/>
      <c r="K29" s="437"/>
      <c r="L29" s="437"/>
    </row>
    <row r="30" spans="1:12" s="184" customFormat="1" ht="15.75" customHeight="1">
      <c r="A30" s="438" t="s">
        <v>350</v>
      </c>
      <c r="B30" s="439"/>
      <c r="C30" s="439"/>
      <c r="D30" s="439"/>
      <c r="E30" s="439"/>
      <c r="F30" s="439"/>
      <c r="G30" s="439"/>
      <c r="H30" s="439"/>
      <c r="I30" s="439"/>
      <c r="J30" s="439"/>
      <c r="K30" s="439"/>
      <c r="L30" s="439"/>
    </row>
    <row r="31" spans="1:12" s="184" customFormat="1" ht="19.5" thickBot="1">
      <c r="A31" s="198"/>
      <c r="B31" s="199"/>
      <c r="C31" s="199"/>
      <c r="D31" s="199"/>
      <c r="E31" s="199"/>
      <c r="F31" s="440" t="s">
        <v>351</v>
      </c>
      <c r="G31" s="440"/>
      <c r="H31" s="199"/>
      <c r="I31" s="199"/>
      <c r="J31" s="199"/>
      <c r="K31" s="199"/>
      <c r="L31" s="199"/>
    </row>
    <row r="32" spans="1:12" s="184" customFormat="1" ht="19.5" thickBot="1">
      <c r="A32" s="200" t="s">
        <v>88</v>
      </c>
      <c r="B32" s="441" t="s">
        <v>352</v>
      </c>
      <c r="C32" s="442"/>
      <c r="D32" s="442"/>
      <c r="E32" s="443"/>
      <c r="F32" s="444" t="s">
        <v>353</v>
      </c>
      <c r="G32" s="445"/>
      <c r="H32" s="445"/>
      <c r="I32" s="445"/>
      <c r="J32" s="445"/>
      <c r="K32" s="445"/>
      <c r="L32" s="446"/>
    </row>
    <row r="33" spans="1:12" s="184" customFormat="1" ht="19.5" thickBot="1">
      <c r="A33" s="247">
        <v>1</v>
      </c>
      <c r="B33" s="424">
        <v>2</v>
      </c>
      <c r="C33" s="425"/>
      <c r="D33" s="425"/>
      <c r="E33" s="426"/>
      <c r="F33" s="424">
        <v>3</v>
      </c>
      <c r="G33" s="425"/>
      <c r="H33" s="425"/>
      <c r="I33" s="425"/>
      <c r="J33" s="425"/>
      <c r="K33" s="425"/>
      <c r="L33" s="426"/>
    </row>
    <row r="34" spans="1:12" s="184" customFormat="1" ht="19.5" thickBot="1">
      <c r="A34" s="201">
        <v>1</v>
      </c>
      <c r="B34" s="427" t="s">
        <v>354</v>
      </c>
      <c r="C34" s="428"/>
      <c r="D34" s="428"/>
      <c r="E34" s="429"/>
      <c r="F34" s="412">
        <f>'Таблица  1 '!E18</f>
        <v>115113764.27</v>
      </c>
      <c r="G34" s="413"/>
      <c r="H34" s="413"/>
      <c r="I34" s="413"/>
      <c r="J34" s="413"/>
      <c r="K34" s="413"/>
      <c r="L34" s="414"/>
    </row>
    <row r="35" spans="1:12" s="184" customFormat="1" ht="19.5" thickBot="1">
      <c r="A35" s="202" t="s">
        <v>130</v>
      </c>
      <c r="B35" s="421" t="s">
        <v>355</v>
      </c>
      <c r="C35" s="422"/>
      <c r="D35" s="422"/>
      <c r="E35" s="423"/>
      <c r="F35" s="412">
        <f>'Таблица  1 '!E19</f>
        <v>55193830.38</v>
      </c>
      <c r="G35" s="413"/>
      <c r="H35" s="413"/>
      <c r="I35" s="413"/>
      <c r="J35" s="413"/>
      <c r="K35" s="413"/>
      <c r="L35" s="414"/>
    </row>
    <row r="36" spans="1:12" s="184" customFormat="1" ht="19.5" thickBot="1">
      <c r="A36" s="203" t="s">
        <v>133</v>
      </c>
      <c r="B36" s="421" t="s">
        <v>134</v>
      </c>
      <c r="C36" s="422"/>
      <c r="D36" s="422"/>
      <c r="E36" s="423"/>
      <c r="F36" s="412">
        <f>'Таблица  1 '!E20</f>
        <v>38105932.61</v>
      </c>
      <c r="G36" s="413"/>
      <c r="H36" s="413"/>
      <c r="I36" s="413"/>
      <c r="J36" s="413"/>
      <c r="K36" s="413"/>
      <c r="L36" s="414"/>
    </row>
    <row r="37" spans="1:12" s="184" customFormat="1" ht="19.5" thickBot="1">
      <c r="A37" s="203" t="s">
        <v>136</v>
      </c>
      <c r="B37" s="421" t="s">
        <v>356</v>
      </c>
      <c r="C37" s="422"/>
      <c r="D37" s="422"/>
      <c r="E37" s="423"/>
      <c r="F37" s="412">
        <f>'Таблица  1 '!E21</f>
        <v>3701830.91</v>
      </c>
      <c r="G37" s="413"/>
      <c r="H37" s="413"/>
      <c r="I37" s="413"/>
      <c r="J37" s="413"/>
      <c r="K37" s="413"/>
      <c r="L37" s="414"/>
    </row>
    <row r="38" spans="1:12" s="184" customFormat="1" ht="19.5" thickBot="1">
      <c r="A38" s="203" t="s">
        <v>139</v>
      </c>
      <c r="B38" s="421" t="s">
        <v>357</v>
      </c>
      <c r="C38" s="422"/>
      <c r="D38" s="422"/>
      <c r="E38" s="423"/>
      <c r="F38" s="412">
        <f>'Таблица  1 '!E22</f>
        <v>747496.25</v>
      </c>
      <c r="G38" s="413"/>
      <c r="H38" s="413"/>
      <c r="I38" s="413"/>
      <c r="J38" s="413"/>
      <c r="K38" s="413"/>
      <c r="L38" s="414"/>
    </row>
    <row r="39" spans="1:12" s="184" customFormat="1" ht="19.5" thickBot="1">
      <c r="A39" s="204">
        <v>2</v>
      </c>
      <c r="B39" s="418" t="s">
        <v>358</v>
      </c>
      <c r="C39" s="419"/>
      <c r="D39" s="419"/>
      <c r="E39" s="420"/>
      <c r="F39" s="412">
        <f>'Таблица  1 '!E23</f>
        <v>-113595986.14</v>
      </c>
      <c r="G39" s="413"/>
      <c r="H39" s="413"/>
      <c r="I39" s="413"/>
      <c r="J39" s="413"/>
      <c r="K39" s="413"/>
      <c r="L39" s="414"/>
    </row>
    <row r="40" spans="1:12" s="184" customFormat="1" ht="39.75" customHeight="1" thickBot="1">
      <c r="A40" s="204" t="s">
        <v>143</v>
      </c>
      <c r="B40" s="409" t="s">
        <v>359</v>
      </c>
      <c r="C40" s="410"/>
      <c r="D40" s="410"/>
      <c r="E40" s="411"/>
      <c r="F40" s="412">
        <f>'Таблица  1 '!E24</f>
        <v>543850.57</v>
      </c>
      <c r="G40" s="413"/>
      <c r="H40" s="413"/>
      <c r="I40" s="413"/>
      <c r="J40" s="413"/>
      <c r="K40" s="413"/>
      <c r="L40" s="414"/>
    </row>
    <row r="41" spans="1:12" s="184" customFormat="1" ht="38.25" customHeight="1" thickBot="1">
      <c r="A41" s="205" t="s">
        <v>146</v>
      </c>
      <c r="B41" s="409" t="s">
        <v>360</v>
      </c>
      <c r="C41" s="410"/>
      <c r="D41" s="410"/>
      <c r="E41" s="411"/>
      <c r="F41" s="412">
        <f>'Таблица  1 '!E25</f>
        <v>543850.57</v>
      </c>
      <c r="G41" s="413"/>
      <c r="H41" s="413"/>
      <c r="I41" s="413"/>
      <c r="J41" s="413"/>
      <c r="K41" s="413"/>
      <c r="L41" s="414"/>
    </row>
    <row r="42" spans="1:12" s="184" customFormat="1" ht="58.5" customHeight="1" thickBot="1">
      <c r="A42" s="206" t="s">
        <v>149</v>
      </c>
      <c r="B42" s="409" t="s">
        <v>361</v>
      </c>
      <c r="C42" s="410"/>
      <c r="D42" s="410"/>
      <c r="E42" s="411"/>
      <c r="F42" s="412">
        <f>'Таблица  1 '!E26</f>
        <v>0</v>
      </c>
      <c r="G42" s="413"/>
      <c r="H42" s="413"/>
      <c r="I42" s="413"/>
      <c r="J42" s="413"/>
      <c r="K42" s="413"/>
      <c r="L42" s="414"/>
    </row>
    <row r="43" spans="1:12" s="184" customFormat="1" ht="17.25" customHeight="1" thickBot="1">
      <c r="A43" s="206" t="s">
        <v>152</v>
      </c>
      <c r="B43" s="409" t="s">
        <v>362</v>
      </c>
      <c r="C43" s="410"/>
      <c r="D43" s="410"/>
      <c r="E43" s="411"/>
      <c r="F43" s="412">
        <f>'Таблица  1 '!E27</f>
        <v>0</v>
      </c>
      <c r="G43" s="413"/>
      <c r="H43" s="413"/>
      <c r="I43" s="413"/>
      <c r="J43" s="413"/>
      <c r="K43" s="413"/>
      <c r="L43" s="414"/>
    </row>
    <row r="44" spans="1:12" s="184" customFormat="1" ht="19.5" thickBot="1">
      <c r="A44" s="206" t="s">
        <v>155</v>
      </c>
      <c r="B44" s="409" t="s">
        <v>363</v>
      </c>
      <c r="C44" s="410"/>
      <c r="D44" s="410"/>
      <c r="E44" s="411"/>
      <c r="F44" s="412">
        <f>'Таблица  1 '!E28</f>
        <v>5439.69</v>
      </c>
      <c r="G44" s="413"/>
      <c r="H44" s="413"/>
      <c r="I44" s="413"/>
      <c r="J44" s="413"/>
      <c r="K44" s="413"/>
      <c r="L44" s="414"/>
    </row>
    <row r="45" spans="1:12" s="184" customFormat="1" ht="19.5" thickBot="1">
      <c r="A45" s="205" t="s">
        <v>196</v>
      </c>
      <c r="B45" s="409" t="s">
        <v>364</v>
      </c>
      <c r="C45" s="410"/>
      <c r="D45" s="410"/>
      <c r="E45" s="411"/>
      <c r="F45" s="412">
        <f>'Таблица  1 '!E29</f>
        <v>105030.9</v>
      </c>
      <c r="G45" s="413"/>
      <c r="H45" s="413"/>
      <c r="I45" s="413"/>
      <c r="J45" s="413"/>
      <c r="K45" s="413"/>
      <c r="L45" s="414"/>
    </row>
    <row r="46" spans="1:12" s="184" customFormat="1" ht="19.5" thickBot="1">
      <c r="A46" s="204" t="s">
        <v>365</v>
      </c>
      <c r="B46" s="418" t="s">
        <v>366</v>
      </c>
      <c r="C46" s="419"/>
      <c r="D46" s="419"/>
      <c r="E46" s="420"/>
      <c r="F46" s="412">
        <f>'Таблица  1 '!E30</f>
        <v>49161.81</v>
      </c>
      <c r="G46" s="413"/>
      <c r="H46" s="413"/>
      <c r="I46" s="413"/>
      <c r="J46" s="413"/>
      <c r="K46" s="413"/>
      <c r="L46" s="414"/>
    </row>
    <row r="47" spans="1:12" s="184" customFormat="1" ht="19.5" thickBot="1">
      <c r="A47" s="206" t="s">
        <v>160</v>
      </c>
      <c r="B47" s="418" t="s">
        <v>161</v>
      </c>
      <c r="C47" s="419"/>
      <c r="D47" s="419"/>
      <c r="E47" s="420"/>
      <c r="F47" s="412">
        <f>'Таблица  1 '!E31</f>
        <v>0</v>
      </c>
      <c r="G47" s="413"/>
      <c r="H47" s="413"/>
      <c r="I47" s="413"/>
      <c r="J47" s="413"/>
      <c r="K47" s="413"/>
      <c r="L47" s="414"/>
    </row>
    <row r="48" spans="1:12" s="184" customFormat="1" ht="19.5" thickBot="1">
      <c r="A48" s="205" t="s">
        <v>179</v>
      </c>
      <c r="B48" s="409" t="s">
        <v>367</v>
      </c>
      <c r="C48" s="410"/>
      <c r="D48" s="410"/>
      <c r="E48" s="411"/>
      <c r="F48" s="412">
        <f>'Таблица  1 '!E32</f>
        <v>45933.19</v>
      </c>
      <c r="G48" s="413"/>
      <c r="H48" s="413"/>
      <c r="I48" s="413"/>
      <c r="J48" s="413"/>
      <c r="K48" s="413"/>
      <c r="L48" s="414"/>
    </row>
    <row r="49" spans="1:12" s="184" customFormat="1" ht="36.75" customHeight="1" thickBot="1">
      <c r="A49" s="32" t="s">
        <v>182</v>
      </c>
      <c r="B49" s="409" t="s">
        <v>368</v>
      </c>
      <c r="C49" s="410"/>
      <c r="D49" s="410"/>
      <c r="E49" s="411"/>
      <c r="F49" s="412">
        <f>'Таблица  1 '!E33</f>
        <v>0</v>
      </c>
      <c r="G49" s="413"/>
      <c r="H49" s="413"/>
      <c r="I49" s="413"/>
      <c r="J49" s="413"/>
      <c r="K49" s="413"/>
      <c r="L49" s="414"/>
    </row>
    <row r="50" spans="1:12" ht="12.75">
      <c r="A50" s="415" t="s">
        <v>369</v>
      </c>
      <c r="B50" s="415"/>
      <c r="C50" s="415"/>
      <c r="D50" s="415"/>
      <c r="E50" s="415"/>
      <c r="F50" s="415"/>
      <c r="G50" s="415"/>
      <c r="H50" s="415"/>
      <c r="I50" s="415"/>
      <c r="J50" s="415"/>
      <c r="K50" s="415"/>
      <c r="L50" s="415"/>
    </row>
    <row r="51" spans="1:12" ht="6.75" customHeight="1">
      <c r="A51" s="416"/>
      <c r="B51" s="416"/>
      <c r="C51" s="416"/>
      <c r="D51" s="416"/>
      <c r="E51" s="416"/>
      <c r="F51" s="416"/>
      <c r="G51" s="416"/>
      <c r="H51" s="416"/>
      <c r="I51" s="416"/>
      <c r="J51" s="416"/>
      <c r="K51" s="416"/>
      <c r="L51" s="416"/>
    </row>
    <row r="52" spans="1:12" ht="16.5" thickBot="1">
      <c r="A52" s="417" t="s">
        <v>370</v>
      </c>
      <c r="B52" s="417"/>
      <c r="C52" s="417"/>
      <c r="D52" s="417"/>
      <c r="E52" s="417"/>
      <c r="F52" s="417"/>
      <c r="G52" s="417"/>
      <c r="H52" s="417"/>
      <c r="I52" s="417"/>
      <c r="J52" s="417"/>
      <c r="K52" s="417"/>
      <c r="L52" s="417"/>
    </row>
    <row r="53" spans="1:12" ht="28.5" customHeight="1" thickBot="1">
      <c r="A53" s="383" t="s">
        <v>89</v>
      </c>
      <c r="B53" s="384"/>
      <c r="C53" s="384"/>
      <c r="D53" s="384"/>
      <c r="E53" s="389" t="s">
        <v>92</v>
      </c>
      <c r="F53" s="392" t="s">
        <v>371</v>
      </c>
      <c r="G53" s="395" t="s">
        <v>372</v>
      </c>
      <c r="H53" s="396"/>
      <c r="I53" s="396"/>
      <c r="J53" s="396"/>
      <c r="K53" s="396"/>
      <c r="L53" s="397"/>
    </row>
    <row r="54" spans="1:12" ht="15" thickBot="1">
      <c r="A54" s="385"/>
      <c r="B54" s="386"/>
      <c r="C54" s="386"/>
      <c r="D54" s="386"/>
      <c r="E54" s="390"/>
      <c r="F54" s="393"/>
      <c r="G54" s="398" t="s">
        <v>373</v>
      </c>
      <c r="H54" s="401" t="s">
        <v>374</v>
      </c>
      <c r="I54" s="401"/>
      <c r="J54" s="401"/>
      <c r="K54" s="401"/>
      <c r="L54" s="402"/>
    </row>
    <row r="55" spans="1:12" ht="78" customHeight="1" thickBot="1">
      <c r="A55" s="385"/>
      <c r="B55" s="386"/>
      <c r="C55" s="386"/>
      <c r="D55" s="386"/>
      <c r="E55" s="390"/>
      <c r="F55" s="393"/>
      <c r="G55" s="399"/>
      <c r="H55" s="403" t="s">
        <v>375</v>
      </c>
      <c r="I55" s="405" t="s">
        <v>376</v>
      </c>
      <c r="J55" s="407" t="s">
        <v>377</v>
      </c>
      <c r="K55" s="396" t="s">
        <v>378</v>
      </c>
      <c r="L55" s="397"/>
    </row>
    <row r="56" spans="1:12" ht="51" customHeight="1" thickBot="1">
      <c r="A56" s="387"/>
      <c r="B56" s="388"/>
      <c r="C56" s="388"/>
      <c r="D56" s="388"/>
      <c r="E56" s="391"/>
      <c r="F56" s="394"/>
      <c r="G56" s="400"/>
      <c r="H56" s="404"/>
      <c r="I56" s="406"/>
      <c r="J56" s="408"/>
      <c r="K56" s="126" t="s">
        <v>379</v>
      </c>
      <c r="L56" s="127" t="s">
        <v>380</v>
      </c>
    </row>
    <row r="57" spans="1:12" ht="16.5" thickBot="1">
      <c r="A57" s="374">
        <v>1</v>
      </c>
      <c r="B57" s="375"/>
      <c r="C57" s="375"/>
      <c r="D57" s="376"/>
      <c r="E57" s="33">
        <v>2</v>
      </c>
      <c r="F57" s="33">
        <v>3</v>
      </c>
      <c r="G57" s="33"/>
      <c r="H57" s="33">
        <v>5</v>
      </c>
      <c r="I57" s="33">
        <v>6</v>
      </c>
      <c r="J57" s="33">
        <v>7</v>
      </c>
      <c r="K57" s="33">
        <v>8</v>
      </c>
      <c r="L57" s="34">
        <v>9</v>
      </c>
    </row>
    <row r="58" spans="1:12" s="183" customFormat="1" ht="21" thickBot="1">
      <c r="A58" s="377" t="s">
        <v>381</v>
      </c>
      <c r="B58" s="378"/>
      <c r="C58" s="378"/>
      <c r="D58" s="379"/>
      <c r="E58" s="209">
        <v>100</v>
      </c>
      <c r="F58" s="210" t="s">
        <v>382</v>
      </c>
      <c r="G58" s="211">
        <f>'Таблица  2'!H11</f>
        <v>46505751</v>
      </c>
      <c r="H58" s="211">
        <f>'Таблица  2'!I11</f>
        <v>42696339</v>
      </c>
      <c r="I58" s="211">
        <f>'Таблица  2'!J11</f>
        <v>1772657</v>
      </c>
      <c r="J58" s="211">
        <f>'Таблица  2'!K11</f>
        <v>0</v>
      </c>
      <c r="K58" s="211">
        <f>'Таблица  2'!L11</f>
        <v>2036755</v>
      </c>
      <c r="L58" s="211">
        <f>'Таблица  2'!M11</f>
        <v>0</v>
      </c>
    </row>
    <row r="59" spans="1:12" s="183" customFormat="1" ht="21" thickBot="1">
      <c r="A59" s="342" t="s">
        <v>383</v>
      </c>
      <c r="B59" s="343"/>
      <c r="C59" s="343"/>
      <c r="D59" s="344"/>
      <c r="E59" s="212">
        <v>110</v>
      </c>
      <c r="F59" s="210"/>
      <c r="G59" s="211">
        <f>'Таблица  2'!H12</f>
        <v>0</v>
      </c>
      <c r="H59" s="211">
        <f>'Таблица  2'!I12</f>
        <v>0</v>
      </c>
      <c r="I59" s="211">
        <f>'Таблица  2'!J12</f>
        <v>0</v>
      </c>
      <c r="J59" s="211">
        <f>'Таблица  2'!K12</f>
        <v>0</v>
      </c>
      <c r="K59" s="211">
        <f>'Таблица  2'!L12</f>
        <v>0</v>
      </c>
      <c r="L59" s="211">
        <f>'Таблица  2'!M12</f>
        <v>0</v>
      </c>
    </row>
    <row r="60" spans="1:12" s="183" customFormat="1" ht="21" thickBot="1">
      <c r="A60" s="345" t="s">
        <v>205</v>
      </c>
      <c r="B60" s="346"/>
      <c r="C60" s="346"/>
      <c r="D60" s="347"/>
      <c r="E60" s="213">
        <v>120</v>
      </c>
      <c r="F60" s="210"/>
      <c r="G60" s="211">
        <f>'Таблица  2'!H13</f>
        <v>42696339</v>
      </c>
      <c r="H60" s="211">
        <f>'Таблица  2'!I13</f>
        <v>42696339</v>
      </c>
      <c r="I60" s="211">
        <f>'Таблица  2'!J13</f>
        <v>0</v>
      </c>
      <c r="J60" s="211">
        <f>'Таблица  2'!K13</f>
        <v>0</v>
      </c>
      <c r="K60" s="211">
        <f>'Таблица  2'!L13</f>
        <v>0</v>
      </c>
      <c r="L60" s="211">
        <f>'Таблица  2'!M13</f>
        <v>0</v>
      </c>
    </row>
    <row r="61" spans="1:12" s="183" customFormat="1" ht="33" customHeight="1" thickBot="1">
      <c r="A61" s="348" t="s">
        <v>207</v>
      </c>
      <c r="B61" s="349"/>
      <c r="C61" s="349"/>
      <c r="D61" s="350"/>
      <c r="E61" s="213">
        <v>130</v>
      </c>
      <c r="F61" s="210"/>
      <c r="G61" s="211">
        <f>'Таблица  2'!H14</f>
        <v>0</v>
      </c>
      <c r="H61" s="211">
        <f>'Таблица  2'!I14</f>
        <v>0</v>
      </c>
      <c r="I61" s="211">
        <f>'Таблица  2'!J14</f>
        <v>0</v>
      </c>
      <c r="J61" s="211">
        <f>'Таблица  2'!K14</f>
        <v>0</v>
      </c>
      <c r="K61" s="211">
        <f>'Таблица  2'!L14</f>
        <v>0</v>
      </c>
      <c r="L61" s="211">
        <f>'Таблица  2'!M14</f>
        <v>0</v>
      </c>
    </row>
    <row r="62" spans="1:12" s="183" customFormat="1" ht="44.25" customHeight="1" thickBot="1">
      <c r="A62" s="380" t="s">
        <v>384</v>
      </c>
      <c r="B62" s="381"/>
      <c r="C62" s="381"/>
      <c r="D62" s="382"/>
      <c r="E62" s="214">
        <v>140</v>
      </c>
      <c r="F62" s="210"/>
      <c r="G62" s="211">
        <f>'Таблица  2'!H15</f>
        <v>0</v>
      </c>
      <c r="H62" s="211">
        <f>'Таблица  2'!I15</f>
        <v>0</v>
      </c>
      <c r="I62" s="211">
        <f>'Таблица  2'!J15</f>
        <v>0</v>
      </c>
      <c r="J62" s="211">
        <f>'Таблица  2'!K15</f>
        <v>0</v>
      </c>
      <c r="K62" s="211">
        <f>'Таблица  2'!L15</f>
        <v>0</v>
      </c>
      <c r="L62" s="211">
        <f>'Таблица  2'!M15</f>
        <v>0</v>
      </c>
    </row>
    <row r="63" spans="1:12" s="183" customFormat="1" ht="21" thickBot="1">
      <c r="A63" s="370" t="s">
        <v>385</v>
      </c>
      <c r="B63" s="371"/>
      <c r="C63" s="371"/>
      <c r="D63" s="372"/>
      <c r="E63" s="212">
        <v>150</v>
      </c>
      <c r="F63" s="210"/>
      <c r="G63" s="211">
        <f>'Таблица  2'!H16</f>
        <v>1772657</v>
      </c>
      <c r="H63" s="211">
        <f>'Таблица  2'!I16</f>
        <v>0</v>
      </c>
      <c r="I63" s="211">
        <f>'Таблица  2'!J16</f>
        <v>1772657</v>
      </c>
      <c r="J63" s="211">
        <f>'Таблица  2'!K16</f>
        <v>0</v>
      </c>
      <c r="K63" s="211">
        <f>'Таблица  2'!L16</f>
        <v>0</v>
      </c>
      <c r="L63" s="211">
        <f>'Таблица  2'!M16</f>
        <v>0</v>
      </c>
    </row>
    <row r="64" spans="1:12" s="183" customFormat="1" ht="21" thickBot="1">
      <c r="A64" s="373" t="s">
        <v>213</v>
      </c>
      <c r="B64" s="373"/>
      <c r="C64" s="373"/>
      <c r="D64" s="373"/>
      <c r="E64" s="215">
        <v>160</v>
      </c>
      <c r="F64" s="210"/>
      <c r="G64" s="211">
        <f>'Таблица  2'!H17</f>
        <v>2036755</v>
      </c>
      <c r="H64" s="211">
        <f>'Таблица  2'!I17</f>
        <v>0</v>
      </c>
      <c r="I64" s="211">
        <f>'Таблица  2'!J17</f>
        <v>0</v>
      </c>
      <c r="J64" s="211">
        <f>'Таблица  2'!K17</f>
        <v>0</v>
      </c>
      <c r="K64" s="211">
        <f>'Таблица  2'!L17</f>
        <v>2036755</v>
      </c>
      <c r="L64" s="211">
        <f>'Таблица  2'!M17</f>
        <v>0</v>
      </c>
    </row>
    <row r="65" spans="1:12" s="183" customFormat="1" ht="21" thickBot="1">
      <c r="A65" s="373" t="s">
        <v>386</v>
      </c>
      <c r="B65" s="373"/>
      <c r="C65" s="373"/>
      <c r="D65" s="373"/>
      <c r="E65" s="215">
        <v>161</v>
      </c>
      <c r="F65" s="210"/>
      <c r="G65" s="211">
        <f>'Таблица  2'!H18</f>
        <v>0</v>
      </c>
      <c r="H65" s="211">
        <f>'Таблица  2'!I18</f>
        <v>0</v>
      </c>
      <c r="I65" s="211">
        <f>'Таблица  2'!J18</f>
        <v>0</v>
      </c>
      <c r="J65" s="211">
        <f>'Таблица  2'!K18</f>
        <v>0</v>
      </c>
      <c r="K65" s="211">
        <f>'Таблица  2'!L18</f>
        <v>0</v>
      </c>
      <c r="L65" s="211">
        <f>'Таблица  2'!M18</f>
        <v>0</v>
      </c>
    </row>
    <row r="66" spans="1:12" s="183" customFormat="1" ht="21" thickBot="1">
      <c r="A66" s="373" t="s">
        <v>217</v>
      </c>
      <c r="B66" s="373"/>
      <c r="C66" s="373"/>
      <c r="D66" s="373"/>
      <c r="E66" s="215">
        <v>162</v>
      </c>
      <c r="F66" s="210"/>
      <c r="G66" s="211">
        <f>'Таблица  2'!H19</f>
        <v>498300</v>
      </c>
      <c r="H66" s="211">
        <f>'Таблица  2'!I19</f>
        <v>0</v>
      </c>
      <c r="I66" s="211">
        <f>'Таблица  2'!J19</f>
        <v>0</v>
      </c>
      <c r="J66" s="211">
        <f>'Таблица  2'!K19</f>
        <v>0</v>
      </c>
      <c r="K66" s="211">
        <f>'Таблица  2'!L19</f>
        <v>498300</v>
      </c>
      <c r="L66" s="211">
        <f>'Таблица  2'!M19</f>
        <v>0</v>
      </c>
    </row>
    <row r="67" spans="1:12" s="183" customFormat="1" ht="21" thickBot="1">
      <c r="A67" s="373" t="s">
        <v>387</v>
      </c>
      <c r="B67" s="373"/>
      <c r="C67" s="373"/>
      <c r="D67" s="373"/>
      <c r="E67" s="215">
        <v>163</v>
      </c>
      <c r="F67" s="210"/>
      <c r="G67" s="211">
        <f>'Таблица  2'!H20</f>
        <v>1538455</v>
      </c>
      <c r="H67" s="211">
        <f>'Таблица  2'!I20</f>
        <v>0</v>
      </c>
      <c r="I67" s="211">
        <f>'Таблица  2'!J20</f>
        <v>0</v>
      </c>
      <c r="J67" s="211">
        <f>'Таблица  2'!K20</f>
        <v>0</v>
      </c>
      <c r="K67" s="211">
        <f>'Таблица  2'!L20</f>
        <v>1538455</v>
      </c>
      <c r="L67" s="211">
        <f>'Таблица  2'!M20</f>
        <v>0</v>
      </c>
    </row>
    <row r="68" spans="1:12" s="183" customFormat="1" ht="21" thickBot="1">
      <c r="A68" s="319" t="s">
        <v>388</v>
      </c>
      <c r="B68" s="320"/>
      <c r="C68" s="320"/>
      <c r="D68" s="321"/>
      <c r="E68" s="214">
        <v>180</v>
      </c>
      <c r="F68" s="210"/>
      <c r="G68" s="211">
        <f>'Таблица  2'!H21</f>
        <v>0</v>
      </c>
      <c r="H68" s="211">
        <f>'Таблица  2'!I21</f>
        <v>0</v>
      </c>
      <c r="I68" s="211">
        <f>'Таблица  2'!J21</f>
        <v>0</v>
      </c>
      <c r="J68" s="211">
        <f>'Таблица  2'!K21</f>
        <v>0</v>
      </c>
      <c r="K68" s="211">
        <f>'Таблица  2'!L21</f>
        <v>0</v>
      </c>
      <c r="L68" s="211">
        <f>'Таблица  2'!M21</f>
        <v>0</v>
      </c>
    </row>
    <row r="69" spans="1:12" s="183" customFormat="1" ht="21" thickBot="1">
      <c r="A69" s="364" t="s">
        <v>389</v>
      </c>
      <c r="B69" s="365"/>
      <c r="C69" s="365"/>
      <c r="D69" s="366"/>
      <c r="E69" s="216">
        <v>200</v>
      </c>
      <c r="F69" s="210" t="s">
        <v>382</v>
      </c>
      <c r="G69" s="211">
        <f>'Таблица  2'!H22</f>
        <v>47107144.35</v>
      </c>
      <c r="H69" s="211">
        <f>'Таблица  2'!I22</f>
        <v>42696339</v>
      </c>
      <c r="I69" s="211">
        <f>'Таблица  2'!J22</f>
        <v>1772657</v>
      </c>
      <c r="J69" s="211">
        <f>'Таблица  2'!K22</f>
        <v>0</v>
      </c>
      <c r="K69" s="211">
        <f>'Таблица  2'!L22</f>
        <v>2638148.35</v>
      </c>
      <c r="L69" s="211">
        <f>'Таблица  2'!M22</f>
        <v>0</v>
      </c>
    </row>
    <row r="70" spans="1:12" s="183" customFormat="1" ht="21" thickBot="1">
      <c r="A70" s="367" t="s">
        <v>390</v>
      </c>
      <c r="B70" s="368"/>
      <c r="C70" s="368"/>
      <c r="D70" s="369"/>
      <c r="E70" s="217">
        <v>210</v>
      </c>
      <c r="F70" s="210">
        <f>'Таблица  2'!D23</f>
      </c>
      <c r="G70" s="211">
        <f>'Таблица  2'!H23</f>
        <v>32361697</v>
      </c>
      <c r="H70" s="211">
        <f>'Таблица  2'!I23</f>
        <v>31950517</v>
      </c>
      <c r="I70" s="211">
        <f>'Таблица  2'!J23</f>
        <v>0</v>
      </c>
      <c r="J70" s="211">
        <f>'Таблица  2'!K23</f>
        <v>0</v>
      </c>
      <c r="K70" s="211">
        <f>'Таблица  2'!L23</f>
        <v>411180</v>
      </c>
      <c r="L70" s="211">
        <f>'Таблица  2'!M23</f>
        <v>0</v>
      </c>
    </row>
    <row r="71" spans="1:12" s="183" customFormat="1" ht="30" customHeight="1" thickBot="1">
      <c r="A71" s="348" t="s">
        <v>465</v>
      </c>
      <c r="B71" s="349"/>
      <c r="C71" s="349"/>
      <c r="D71" s="350"/>
      <c r="E71" s="213">
        <v>211</v>
      </c>
      <c r="F71" s="210">
        <f>'Таблица  2'!D24</f>
      </c>
      <c r="G71" s="211">
        <f>'Таблица  2'!H24</f>
        <v>32361697</v>
      </c>
      <c r="H71" s="211">
        <f>'Таблица  2'!I24</f>
        <v>31950517</v>
      </c>
      <c r="I71" s="211">
        <f>'Таблица  2'!J24</f>
        <v>0</v>
      </c>
      <c r="J71" s="211">
        <f>'Таблица  2'!K24</f>
        <v>0</v>
      </c>
      <c r="K71" s="211">
        <f>'Таблица  2'!L24</f>
        <v>411180</v>
      </c>
      <c r="L71" s="211">
        <f>'Таблица  2'!M24</f>
        <v>0</v>
      </c>
    </row>
    <row r="72" spans="1:12" s="183" customFormat="1" ht="21" thickBot="1">
      <c r="A72" s="348" t="s">
        <v>391</v>
      </c>
      <c r="B72" s="349"/>
      <c r="C72" s="349"/>
      <c r="D72" s="350"/>
      <c r="E72" s="213"/>
      <c r="F72" s="210" t="s">
        <v>228</v>
      </c>
      <c r="G72" s="211">
        <f>'Таблица  2'!H25</f>
        <v>24855370</v>
      </c>
      <c r="H72" s="211">
        <f>'Таблица  2'!I25</f>
        <v>24539564</v>
      </c>
      <c r="I72" s="211">
        <f>'Таблица  2'!J25</f>
        <v>0</v>
      </c>
      <c r="J72" s="211">
        <f>'Таблица  2'!K25</f>
        <v>0</v>
      </c>
      <c r="K72" s="211">
        <f>'Таблица  2'!L25</f>
        <v>315806</v>
      </c>
      <c r="L72" s="211">
        <f>'Таблица  2'!M25</f>
        <v>0</v>
      </c>
    </row>
    <row r="73" spans="1:12" s="183" customFormat="1" ht="21" thickBot="1">
      <c r="A73" s="348" t="s">
        <v>392</v>
      </c>
      <c r="B73" s="349"/>
      <c r="C73" s="349"/>
      <c r="D73" s="350"/>
      <c r="E73" s="213"/>
      <c r="F73" s="210" t="s">
        <v>230</v>
      </c>
      <c r="G73" s="211">
        <f>'Таблица  2'!H26</f>
        <v>7506327</v>
      </c>
      <c r="H73" s="211">
        <f>'Таблица  2'!I26</f>
        <v>7410953</v>
      </c>
      <c r="I73" s="211">
        <f>'Таблица  2'!J26</f>
        <v>0</v>
      </c>
      <c r="J73" s="211">
        <f>'Таблица  2'!K26</f>
        <v>0</v>
      </c>
      <c r="K73" s="211">
        <f>'Таблица  2'!L26</f>
        <v>95374</v>
      </c>
      <c r="L73" s="211">
        <f>'Таблица  2'!M26</f>
        <v>0</v>
      </c>
    </row>
    <row r="74" spans="1:12" s="183" customFormat="1" ht="21" thickBot="1">
      <c r="A74" s="361" t="s">
        <v>393</v>
      </c>
      <c r="B74" s="362"/>
      <c r="C74" s="362"/>
      <c r="D74" s="363"/>
      <c r="E74" s="218">
        <v>220</v>
      </c>
      <c r="F74" s="210">
        <f>'Таблица  2'!D27</f>
      </c>
      <c r="G74" s="211">
        <f>'Таблица  2'!H27</f>
        <v>720</v>
      </c>
      <c r="H74" s="211">
        <f>'Таблица  2'!I27</f>
        <v>720</v>
      </c>
      <c r="I74" s="211">
        <f>'Таблица  2'!J27</f>
        <v>0</v>
      </c>
      <c r="J74" s="211">
        <f>'Таблица  2'!K27</f>
        <v>0</v>
      </c>
      <c r="K74" s="211">
        <f>'Таблица  2'!L27</f>
        <v>0</v>
      </c>
      <c r="L74" s="211">
        <f>'Таблица  2'!M27</f>
        <v>0</v>
      </c>
    </row>
    <row r="75" spans="1:12" s="183" customFormat="1" ht="21" thickBot="1">
      <c r="A75" s="348" t="s">
        <v>394</v>
      </c>
      <c r="B75" s="349"/>
      <c r="C75" s="349"/>
      <c r="D75" s="350"/>
      <c r="E75" s="213"/>
      <c r="F75" s="210" t="str">
        <f>'Таблица  2'!D28</f>
        <v>112</v>
      </c>
      <c r="G75" s="211">
        <f>'Таблица  2'!H28</f>
        <v>720</v>
      </c>
      <c r="H75" s="211">
        <f>'Таблица  2'!I28</f>
        <v>720</v>
      </c>
      <c r="I75" s="211">
        <f>'Таблица  2'!J28</f>
        <v>0</v>
      </c>
      <c r="J75" s="211">
        <f>'Таблица  2'!K28</f>
        <v>0</v>
      </c>
      <c r="K75" s="211">
        <f>'Таблица  2'!L28</f>
        <v>0</v>
      </c>
      <c r="L75" s="211">
        <f>'Таблица  2'!M28</f>
        <v>0</v>
      </c>
    </row>
    <row r="76" spans="1:12" s="183" customFormat="1" ht="32.25" customHeight="1" thickBot="1">
      <c r="A76" s="357" t="s">
        <v>395</v>
      </c>
      <c r="B76" s="358"/>
      <c r="C76" s="358"/>
      <c r="D76" s="359"/>
      <c r="E76" s="219"/>
      <c r="F76" s="210" t="str">
        <f>'Таблица  2'!D29</f>
        <v>112</v>
      </c>
      <c r="G76" s="211">
        <f>'Таблица  2'!H29</f>
        <v>0</v>
      </c>
      <c r="H76" s="211">
        <f>'Таблица  2'!I29</f>
        <v>0</v>
      </c>
      <c r="I76" s="211">
        <f>'Таблица  2'!J29</f>
        <v>0</v>
      </c>
      <c r="J76" s="211">
        <f>'Таблица  2'!K29</f>
        <v>0</v>
      </c>
      <c r="K76" s="211">
        <f>'Таблица  2'!L29</f>
        <v>0</v>
      </c>
      <c r="L76" s="211">
        <f>'Таблица  2'!M29</f>
        <v>0</v>
      </c>
    </row>
    <row r="77" spans="1:12" s="183" customFormat="1" ht="21" thickBot="1">
      <c r="A77" s="360" t="s">
        <v>396</v>
      </c>
      <c r="B77" s="360"/>
      <c r="C77" s="360"/>
      <c r="D77" s="360"/>
      <c r="E77" s="215"/>
      <c r="F77" s="210" t="str">
        <f>'Таблица  2'!D30</f>
        <v>112</v>
      </c>
      <c r="G77" s="211">
        <f>'Таблица  2'!H30</f>
        <v>0</v>
      </c>
      <c r="H77" s="211">
        <f>'Таблица  2'!I30</f>
        <v>0</v>
      </c>
      <c r="I77" s="211">
        <f>'Таблица  2'!J30</f>
        <v>0</v>
      </c>
      <c r="J77" s="211">
        <f>'Таблица  2'!K30</f>
        <v>0</v>
      </c>
      <c r="K77" s="211">
        <f>'Таблица  2'!L30</f>
        <v>0</v>
      </c>
      <c r="L77" s="211">
        <f>'Таблица  2'!M30</f>
        <v>0</v>
      </c>
    </row>
    <row r="78" spans="1:12" s="183" customFormat="1" ht="21" thickBot="1">
      <c r="A78" s="360" t="s">
        <v>236</v>
      </c>
      <c r="B78" s="360"/>
      <c r="C78" s="360"/>
      <c r="D78" s="360"/>
      <c r="E78" s="215"/>
      <c r="F78" s="210" t="str">
        <f>'Таблица  2'!D31</f>
        <v>112</v>
      </c>
      <c r="G78" s="211">
        <f>'Таблица  2'!H31</f>
        <v>0</v>
      </c>
      <c r="H78" s="211">
        <f>'Таблица  2'!I31</f>
        <v>0</v>
      </c>
      <c r="I78" s="211">
        <f>'Таблица  2'!J31</f>
        <v>0</v>
      </c>
      <c r="J78" s="211">
        <f>'Таблица  2'!K31</f>
        <v>0</v>
      </c>
      <c r="K78" s="211">
        <f>'Таблица  2'!L31</f>
        <v>0</v>
      </c>
      <c r="L78" s="211">
        <f>'Таблица  2'!M31</f>
        <v>0</v>
      </c>
    </row>
    <row r="79" spans="1:12" s="183" customFormat="1" ht="21" thickBot="1">
      <c r="A79" s="361" t="s">
        <v>397</v>
      </c>
      <c r="B79" s="362"/>
      <c r="C79" s="362"/>
      <c r="D79" s="363"/>
      <c r="E79" s="218">
        <v>230</v>
      </c>
      <c r="F79" s="210">
        <f>'Таблица  2'!D32</f>
      </c>
      <c r="G79" s="211">
        <f>'Таблица  2'!H32</f>
        <v>0</v>
      </c>
      <c r="H79" s="211">
        <f>'Таблица  2'!I32</f>
        <v>0</v>
      </c>
      <c r="I79" s="211">
        <f>'Таблица  2'!J32</f>
        <v>0</v>
      </c>
      <c r="J79" s="211">
        <f>'Таблица  2'!K32</f>
        <v>0</v>
      </c>
      <c r="K79" s="211">
        <f>'Таблица  2'!L32</f>
        <v>0</v>
      </c>
      <c r="L79" s="211">
        <f>'Таблица  2'!M32</f>
        <v>0</v>
      </c>
    </row>
    <row r="80" spans="1:12" s="183" customFormat="1" ht="21" thickBot="1">
      <c r="A80" s="351" t="s">
        <v>398</v>
      </c>
      <c r="B80" s="352"/>
      <c r="C80" s="352"/>
      <c r="D80" s="353"/>
      <c r="E80" s="217">
        <v>240</v>
      </c>
      <c r="F80" s="210">
        <f>'Таблица  2'!D33</f>
      </c>
      <c r="G80" s="211">
        <f>'Таблица  2'!H33</f>
        <v>0</v>
      </c>
      <c r="H80" s="211">
        <f>'Таблица  2'!I33</f>
        <v>0</v>
      </c>
      <c r="I80" s="211">
        <f>'Таблица  2'!J33</f>
        <v>0</v>
      </c>
      <c r="J80" s="211">
        <f>'Таблица  2'!K33</f>
        <v>0</v>
      </c>
      <c r="K80" s="211">
        <f>'Таблица  2'!L33</f>
        <v>0</v>
      </c>
      <c r="L80" s="211">
        <f>'Таблица  2'!M33</f>
        <v>0</v>
      </c>
    </row>
    <row r="81" spans="1:12" s="183" customFormat="1" ht="36" customHeight="1" thickBot="1">
      <c r="A81" s="351" t="s">
        <v>399</v>
      </c>
      <c r="B81" s="352"/>
      <c r="C81" s="352"/>
      <c r="D81" s="353"/>
      <c r="E81" s="217">
        <v>250</v>
      </c>
      <c r="F81" s="210">
        <f>'Таблица  2'!D34</f>
      </c>
      <c r="G81" s="211">
        <f>'Таблица  2'!H34</f>
        <v>1193688</v>
      </c>
      <c r="H81" s="211">
        <f>'Таблица  2'!I34</f>
        <v>1189688</v>
      </c>
      <c r="I81" s="211">
        <f>'Таблица  2'!J34</f>
        <v>0</v>
      </c>
      <c r="J81" s="211">
        <f>'Таблица  2'!K34</f>
        <v>0</v>
      </c>
      <c r="K81" s="211">
        <f>'Таблица  2'!L34</f>
        <v>4000</v>
      </c>
      <c r="L81" s="211">
        <f>'Таблица  2'!M34</f>
        <v>0</v>
      </c>
    </row>
    <row r="82" spans="1:12" s="183" customFormat="1" ht="21" thickBot="1">
      <c r="A82" s="348" t="s">
        <v>400</v>
      </c>
      <c r="B82" s="349"/>
      <c r="C82" s="349"/>
      <c r="D82" s="350"/>
      <c r="E82" s="213"/>
      <c r="F82" s="210" t="str">
        <f>'Таблица  2'!D35</f>
        <v>113</v>
      </c>
      <c r="G82" s="211">
        <f>'Таблица  2'!H35</f>
        <v>0</v>
      </c>
      <c r="H82" s="211">
        <f>'Таблица  2'!I35</f>
        <v>0</v>
      </c>
      <c r="I82" s="211">
        <f>'Таблица  2'!J35</f>
        <v>0</v>
      </c>
      <c r="J82" s="211">
        <f>'Таблица  2'!K35</f>
        <v>0</v>
      </c>
      <c r="K82" s="211">
        <f>'Таблица  2'!L35</f>
        <v>0</v>
      </c>
      <c r="L82" s="211">
        <f>'Таблица  2'!M35</f>
        <v>0</v>
      </c>
    </row>
    <row r="83" spans="1:12" s="183" customFormat="1" ht="39.75" customHeight="1" thickBot="1">
      <c r="A83" s="348" t="s">
        <v>401</v>
      </c>
      <c r="B83" s="349"/>
      <c r="C83" s="349"/>
      <c r="D83" s="350"/>
      <c r="E83" s="213"/>
      <c r="F83" s="210" t="str">
        <f>'Таблица  2'!D36</f>
        <v>360</v>
      </c>
      <c r="G83" s="211">
        <f>'Таблица  2'!H36</f>
        <v>0</v>
      </c>
      <c r="H83" s="211">
        <f>'Таблица  2'!I36</f>
        <v>0</v>
      </c>
      <c r="I83" s="211">
        <f>'Таблица  2'!J36</f>
        <v>0</v>
      </c>
      <c r="J83" s="211">
        <f>'Таблица  2'!K36</f>
        <v>0</v>
      </c>
      <c r="K83" s="211">
        <f>'Таблица  2'!L36</f>
        <v>0</v>
      </c>
      <c r="L83" s="211">
        <f>'Таблица  2'!M36</f>
        <v>0</v>
      </c>
    </row>
    <row r="84" spans="1:12" s="183" customFormat="1" ht="66.75" customHeight="1" thickBot="1">
      <c r="A84" s="348" t="s">
        <v>402</v>
      </c>
      <c r="B84" s="349"/>
      <c r="C84" s="349"/>
      <c r="D84" s="350"/>
      <c r="E84" s="213"/>
      <c r="F84" s="210" t="str">
        <f>'Таблица  2'!D37</f>
        <v>831</v>
      </c>
      <c r="G84" s="211">
        <f>'Таблица  2'!H37</f>
        <v>0</v>
      </c>
      <c r="H84" s="211">
        <f>'Таблица  2'!I37</f>
        <v>0</v>
      </c>
      <c r="I84" s="211">
        <f>'Таблица  2'!J37</f>
        <v>0</v>
      </c>
      <c r="J84" s="211">
        <f>'Таблица  2'!K37</f>
        <v>0</v>
      </c>
      <c r="K84" s="211">
        <f>'Таблица  2'!L37</f>
        <v>0</v>
      </c>
      <c r="L84" s="211">
        <f>'Таблица  2'!M37</f>
        <v>0</v>
      </c>
    </row>
    <row r="85" spans="1:12" s="183" customFormat="1" ht="34.5" customHeight="1" thickBot="1">
      <c r="A85" s="348" t="s">
        <v>403</v>
      </c>
      <c r="B85" s="349"/>
      <c r="C85" s="349"/>
      <c r="D85" s="350"/>
      <c r="E85" s="213"/>
      <c r="F85" s="210" t="str">
        <f>'Таблица  2'!D38</f>
        <v>851</v>
      </c>
      <c r="G85" s="211">
        <f>'Таблица  2'!H38</f>
        <v>1169688</v>
      </c>
      <c r="H85" s="211">
        <f>'Таблица  2'!I38</f>
        <v>1169688</v>
      </c>
      <c r="I85" s="211">
        <f>'Таблица  2'!J38</f>
        <v>0</v>
      </c>
      <c r="J85" s="211">
        <f>'Таблица  2'!K38</f>
        <v>0</v>
      </c>
      <c r="K85" s="211">
        <f>'Таблица  2'!L38</f>
        <v>0</v>
      </c>
      <c r="L85" s="211">
        <f>'Таблица  2'!M38</f>
        <v>0</v>
      </c>
    </row>
    <row r="86" spans="1:12" s="183" customFormat="1" ht="49.5" customHeight="1" thickBot="1">
      <c r="A86" s="348" t="s">
        <v>404</v>
      </c>
      <c r="B86" s="349"/>
      <c r="C86" s="349"/>
      <c r="D86" s="350"/>
      <c r="E86" s="213"/>
      <c r="F86" s="210" t="str">
        <f>'Таблица  2'!D39</f>
        <v>852</v>
      </c>
      <c r="G86" s="211">
        <f>'Таблица  2'!H39</f>
        <v>4000</v>
      </c>
      <c r="H86" s="211">
        <f>'Таблица  2'!I39</f>
        <v>0</v>
      </c>
      <c r="I86" s="211">
        <f>'Таблица  2'!J39</f>
        <v>0</v>
      </c>
      <c r="J86" s="211">
        <f>'Таблица  2'!K39</f>
        <v>0</v>
      </c>
      <c r="K86" s="211">
        <f>'Таблица  2'!L39</f>
        <v>4000</v>
      </c>
      <c r="L86" s="211">
        <f>'Таблица  2'!M39</f>
        <v>0</v>
      </c>
    </row>
    <row r="87" spans="1:12" s="183" customFormat="1" ht="36" customHeight="1" thickBot="1">
      <c r="A87" s="348" t="s">
        <v>405</v>
      </c>
      <c r="B87" s="349"/>
      <c r="C87" s="349"/>
      <c r="D87" s="350"/>
      <c r="E87" s="213"/>
      <c r="F87" s="210" t="str">
        <f>'Таблица  2'!D40</f>
        <v>853</v>
      </c>
      <c r="G87" s="211">
        <f>'Таблица  2'!H40</f>
        <v>20000</v>
      </c>
      <c r="H87" s="211">
        <f>'Таблица  2'!I40</f>
        <v>20000</v>
      </c>
      <c r="I87" s="211">
        <f>'Таблица  2'!J40</f>
        <v>0</v>
      </c>
      <c r="J87" s="211">
        <f>'Таблица  2'!K40</f>
        <v>0</v>
      </c>
      <c r="K87" s="211">
        <f>'Таблица  2'!L40</f>
        <v>0</v>
      </c>
      <c r="L87" s="211">
        <f>'Таблица  2'!M40</f>
        <v>0</v>
      </c>
    </row>
    <row r="88" spans="1:12" s="183" customFormat="1" ht="21" thickBot="1">
      <c r="A88" s="351" t="s">
        <v>406</v>
      </c>
      <c r="B88" s="352"/>
      <c r="C88" s="352"/>
      <c r="D88" s="353"/>
      <c r="E88" s="217">
        <v>260</v>
      </c>
      <c r="F88" s="210" t="s">
        <v>382</v>
      </c>
      <c r="G88" s="211">
        <f>'Таблица  2'!H41</f>
        <v>13551039.35</v>
      </c>
      <c r="H88" s="211">
        <f>'Таблица  2'!I41</f>
        <v>9555414</v>
      </c>
      <c r="I88" s="211">
        <f>'Таблица  2'!J41</f>
        <v>1772657</v>
      </c>
      <c r="J88" s="211">
        <f>'Таблица  2'!K41</f>
        <v>0</v>
      </c>
      <c r="K88" s="211">
        <f>'Таблица  2'!L41</f>
        <v>2222968.35</v>
      </c>
      <c r="L88" s="211">
        <f>'Таблица  2'!M41</f>
        <v>0</v>
      </c>
    </row>
    <row r="89" spans="1:12" s="183" customFormat="1" ht="52.5" customHeight="1" thickBot="1">
      <c r="A89" s="351" t="s">
        <v>407</v>
      </c>
      <c r="B89" s="352"/>
      <c r="C89" s="352"/>
      <c r="D89" s="353"/>
      <c r="E89" s="217">
        <v>261</v>
      </c>
      <c r="F89" s="210">
        <f>'Таблица  2'!D42</f>
      </c>
      <c r="G89" s="211">
        <f>'Таблица  2'!H42</f>
        <v>0</v>
      </c>
      <c r="H89" s="211">
        <f>'Таблица  2'!I42</f>
        <v>0</v>
      </c>
      <c r="I89" s="211">
        <f>'Таблица  2'!J42</f>
        <v>0</v>
      </c>
      <c r="J89" s="211">
        <f>'Таблица  2'!K42</f>
        <v>0</v>
      </c>
      <c r="K89" s="211">
        <f>'Таблица  2'!L42</f>
        <v>0</v>
      </c>
      <c r="L89" s="211">
        <f>'Таблица  2'!M42</f>
        <v>0</v>
      </c>
    </row>
    <row r="90" spans="1:12" s="183" customFormat="1" ht="21" thickBot="1">
      <c r="A90" s="348" t="s">
        <v>408</v>
      </c>
      <c r="B90" s="349"/>
      <c r="C90" s="349"/>
      <c r="D90" s="350"/>
      <c r="E90" s="213"/>
      <c r="F90" s="210" t="str">
        <f>'Таблица  2'!D43</f>
        <v>243</v>
      </c>
      <c r="G90" s="211">
        <f>'Таблица  2'!H43</f>
        <v>0</v>
      </c>
      <c r="H90" s="211">
        <f>'Таблица  2'!I43</f>
        <v>0</v>
      </c>
      <c r="I90" s="211">
        <f>'Таблица  2'!J43</f>
        <v>0</v>
      </c>
      <c r="J90" s="211">
        <f>'Таблица  2'!K43</f>
        <v>0</v>
      </c>
      <c r="K90" s="211">
        <f>'Таблица  2'!L43</f>
        <v>0</v>
      </c>
      <c r="L90" s="211">
        <f>'Таблица  2'!M43</f>
        <v>0</v>
      </c>
    </row>
    <row r="91" spans="1:12" s="183" customFormat="1" ht="21" thickBot="1">
      <c r="A91" s="348" t="s">
        <v>409</v>
      </c>
      <c r="B91" s="349"/>
      <c r="C91" s="349"/>
      <c r="D91" s="350"/>
      <c r="E91" s="213"/>
      <c r="F91" s="210" t="str">
        <f>'Таблица  2'!D44</f>
        <v>243</v>
      </c>
      <c r="G91" s="211">
        <f>'Таблица  2'!H44</f>
        <v>0</v>
      </c>
      <c r="H91" s="211">
        <f>'Таблица  2'!I44</f>
        <v>0</v>
      </c>
      <c r="I91" s="211">
        <f>'Таблица  2'!J44</f>
        <v>0</v>
      </c>
      <c r="J91" s="211">
        <f>'Таблица  2'!K44</f>
        <v>0</v>
      </c>
      <c r="K91" s="211">
        <f>'Таблица  2'!L44</f>
        <v>0</v>
      </c>
      <c r="L91" s="211">
        <f>'Таблица  2'!M44</f>
        <v>0</v>
      </c>
    </row>
    <row r="92" spans="1:12" s="183" customFormat="1" ht="50.25" customHeight="1" thickBot="1">
      <c r="A92" s="354" t="s">
        <v>410</v>
      </c>
      <c r="B92" s="355"/>
      <c r="C92" s="355"/>
      <c r="D92" s="356"/>
      <c r="E92" s="217">
        <v>262</v>
      </c>
      <c r="F92" s="210"/>
      <c r="G92" s="211">
        <f>'Таблица  2'!H45</f>
        <v>0</v>
      </c>
      <c r="H92" s="211">
        <f>'Таблица  2'!I45</f>
        <v>0</v>
      </c>
      <c r="I92" s="211">
        <f>'Таблица  2'!J45</f>
        <v>0</v>
      </c>
      <c r="J92" s="211">
        <f>'Таблица  2'!K45</f>
        <v>0</v>
      </c>
      <c r="K92" s="211">
        <f>'Таблица  2'!L45</f>
        <v>0</v>
      </c>
      <c r="L92" s="211">
        <f>'Таблица  2'!M45</f>
        <v>0</v>
      </c>
    </row>
    <row r="93" spans="1:12" s="183" customFormat="1" ht="19.5" customHeight="1" thickBot="1">
      <c r="A93" s="348" t="s">
        <v>409</v>
      </c>
      <c r="B93" s="349"/>
      <c r="C93" s="349"/>
      <c r="D93" s="350"/>
      <c r="E93" s="213"/>
      <c r="F93" s="210" t="str">
        <f>'Таблица  2'!D46</f>
        <v>417</v>
      </c>
      <c r="G93" s="211">
        <f>'Таблица  2'!H46</f>
        <v>0</v>
      </c>
      <c r="H93" s="211">
        <f>'Таблица  2'!I46</f>
        <v>0</v>
      </c>
      <c r="I93" s="211">
        <f>'Таблица  2'!J46</f>
        <v>0</v>
      </c>
      <c r="J93" s="211">
        <f>'Таблица  2'!K46</f>
        <v>0</v>
      </c>
      <c r="K93" s="211">
        <f>'Таблица  2'!L46</f>
        <v>0</v>
      </c>
      <c r="L93" s="211">
        <f>'Таблица  2'!M46</f>
        <v>0</v>
      </c>
    </row>
    <row r="94" spans="1:12" s="183" customFormat="1" ht="32.25" customHeight="1" thickBot="1">
      <c r="A94" s="351" t="s">
        <v>411</v>
      </c>
      <c r="B94" s="352"/>
      <c r="C94" s="352"/>
      <c r="D94" s="353"/>
      <c r="E94" s="217">
        <v>263</v>
      </c>
      <c r="F94" s="210">
        <f>'Таблица  2'!D47</f>
      </c>
      <c r="G94" s="211">
        <f>'Таблица  2'!H47</f>
        <v>13551039.35</v>
      </c>
      <c r="H94" s="211">
        <f>'Таблица  2'!I47</f>
        <v>9555414</v>
      </c>
      <c r="I94" s="211">
        <f>'Таблица  2'!J47</f>
        <v>1772657</v>
      </c>
      <c r="J94" s="211">
        <f>'Таблица  2'!K47</f>
        <v>0</v>
      </c>
      <c r="K94" s="211">
        <f>'Таблица  2'!L47</f>
        <v>2222968.35</v>
      </c>
      <c r="L94" s="211">
        <f>'Таблица  2'!M47</f>
        <v>0</v>
      </c>
    </row>
    <row r="95" spans="1:12" s="183" customFormat="1" ht="21" thickBot="1">
      <c r="A95" s="348" t="s">
        <v>412</v>
      </c>
      <c r="B95" s="349"/>
      <c r="C95" s="349"/>
      <c r="D95" s="350"/>
      <c r="E95" s="213"/>
      <c r="F95" s="210" t="str">
        <f>'Таблица  2'!D48</f>
        <v>244</v>
      </c>
      <c r="G95" s="211">
        <f>'Таблица  2'!H48</f>
        <v>192595.6</v>
      </c>
      <c r="H95" s="211">
        <f>'Таблица  2'!I48</f>
        <v>162295.6</v>
      </c>
      <c r="I95" s="211">
        <f>'Таблица  2'!J48</f>
        <v>0</v>
      </c>
      <c r="J95" s="211">
        <f>'Таблица  2'!K48</f>
        <v>0</v>
      </c>
      <c r="K95" s="211">
        <f>'Таблица  2'!L48</f>
        <v>30300</v>
      </c>
      <c r="L95" s="211">
        <f>'Таблица  2'!M48</f>
        <v>0</v>
      </c>
    </row>
    <row r="96" spans="1:12" s="183" customFormat="1" ht="21" thickBot="1">
      <c r="A96" s="348" t="s">
        <v>396</v>
      </c>
      <c r="B96" s="349"/>
      <c r="C96" s="349"/>
      <c r="D96" s="350"/>
      <c r="E96" s="213"/>
      <c r="F96" s="210" t="str">
        <f>'Таблица  2'!D49</f>
        <v>244</v>
      </c>
      <c r="G96" s="211">
        <f>'Таблица  2'!H49</f>
        <v>5000</v>
      </c>
      <c r="H96" s="211">
        <f>'Таблица  2'!I49</f>
        <v>0</v>
      </c>
      <c r="I96" s="211">
        <f>'Таблица  2'!J49</f>
        <v>0</v>
      </c>
      <c r="J96" s="211">
        <f>'Таблица  2'!K49</f>
        <v>0</v>
      </c>
      <c r="K96" s="211">
        <f>'Таблица  2'!L49</f>
        <v>5000</v>
      </c>
      <c r="L96" s="211">
        <f>'Таблица  2'!M49</f>
        <v>0</v>
      </c>
    </row>
    <row r="97" spans="1:12" s="183" customFormat="1" ht="21" thickBot="1">
      <c r="A97" s="348" t="s">
        <v>413</v>
      </c>
      <c r="B97" s="349"/>
      <c r="C97" s="349"/>
      <c r="D97" s="350"/>
      <c r="E97" s="213"/>
      <c r="F97" s="210" t="str">
        <f>'Таблица  2'!D50</f>
        <v>244</v>
      </c>
      <c r="G97" s="211">
        <f>'Таблица  2'!H50</f>
        <v>6540306.63</v>
      </c>
      <c r="H97" s="211">
        <f>'Таблица  2'!I50</f>
        <v>6531506.63</v>
      </c>
      <c r="I97" s="211">
        <f>'Таблица  2'!J50</f>
        <v>0</v>
      </c>
      <c r="J97" s="211">
        <f>'Таблица  2'!K50</f>
        <v>0</v>
      </c>
      <c r="K97" s="211">
        <f>'Таблица  2'!L50</f>
        <v>8800</v>
      </c>
      <c r="L97" s="211">
        <f>'Таблица  2'!M50</f>
        <v>0</v>
      </c>
    </row>
    <row r="98" spans="1:12" s="183" customFormat="1" ht="21" thickBot="1">
      <c r="A98" s="348" t="s">
        <v>414</v>
      </c>
      <c r="B98" s="349"/>
      <c r="C98" s="349"/>
      <c r="D98" s="350"/>
      <c r="E98" s="213"/>
      <c r="F98" s="210" t="str">
        <f>'Таблица  2'!D51</f>
        <v>244</v>
      </c>
      <c r="G98" s="211">
        <f>'Таблица  2'!H51</f>
        <v>0</v>
      </c>
      <c r="H98" s="211">
        <f>'Таблица  2'!I51</f>
        <v>0</v>
      </c>
      <c r="I98" s="211">
        <f>'Таблица  2'!J51</f>
        <v>0</v>
      </c>
      <c r="J98" s="211">
        <f>'Таблица  2'!K51</f>
        <v>0</v>
      </c>
      <c r="K98" s="211">
        <f>'Таблица  2'!L51</f>
        <v>0</v>
      </c>
      <c r="L98" s="211">
        <f>'Таблица  2'!M51</f>
        <v>0</v>
      </c>
    </row>
    <row r="99" spans="1:12" s="183" customFormat="1" ht="21" thickBot="1">
      <c r="A99" s="348" t="s">
        <v>408</v>
      </c>
      <c r="B99" s="349"/>
      <c r="C99" s="349"/>
      <c r="D99" s="350"/>
      <c r="E99" s="213"/>
      <c r="F99" s="210" t="str">
        <f>'Таблица  2'!D52</f>
        <v>244</v>
      </c>
      <c r="G99" s="211">
        <f>'Таблица  2'!H52</f>
        <v>1117817.97</v>
      </c>
      <c r="H99" s="211">
        <f>'Таблица  2'!I52</f>
        <v>545475</v>
      </c>
      <c r="I99" s="211">
        <f>'Таблица  2'!J52</f>
        <v>11591</v>
      </c>
      <c r="J99" s="211">
        <f>'Таблица  2'!K52</f>
        <v>0</v>
      </c>
      <c r="K99" s="211">
        <f>'Таблица  2'!L52</f>
        <v>560751.97</v>
      </c>
      <c r="L99" s="211">
        <f>'Таблица  2'!M52</f>
        <v>0</v>
      </c>
    </row>
    <row r="100" spans="1:12" s="183" customFormat="1" ht="21" thickBot="1">
      <c r="A100" s="348" t="s">
        <v>409</v>
      </c>
      <c r="B100" s="349"/>
      <c r="C100" s="349"/>
      <c r="D100" s="350"/>
      <c r="E100" s="213"/>
      <c r="F100" s="210" t="str">
        <f>'Таблица  2'!D53</f>
        <v>244</v>
      </c>
      <c r="G100" s="211">
        <f>'Таблица  2'!H53</f>
        <v>990740.37</v>
      </c>
      <c r="H100" s="211">
        <f>'Таблица  2'!I53</f>
        <v>381781.37</v>
      </c>
      <c r="I100" s="211">
        <f>'Таблица  2'!J53</f>
        <v>1500</v>
      </c>
      <c r="J100" s="211">
        <f>'Таблица  2'!K53</f>
        <v>0</v>
      </c>
      <c r="K100" s="211">
        <f>'Таблица  2'!L53</f>
        <v>607459</v>
      </c>
      <c r="L100" s="211">
        <f>'Таблица  2'!M53</f>
        <v>0</v>
      </c>
    </row>
    <row r="101" spans="1:12" s="183" customFormat="1" ht="21" thickBot="1">
      <c r="A101" s="348" t="s">
        <v>278</v>
      </c>
      <c r="B101" s="349"/>
      <c r="C101" s="349"/>
      <c r="D101" s="350"/>
      <c r="E101" s="213"/>
      <c r="F101" s="210" t="str">
        <f>'Таблица  2'!D54</f>
        <v>244</v>
      </c>
      <c r="G101" s="211">
        <f>'Таблица  2'!H54</f>
        <v>0</v>
      </c>
      <c r="H101" s="211">
        <f>'Таблица  2'!I54</f>
        <v>0</v>
      </c>
      <c r="I101" s="211">
        <f>'Таблица  2'!J54</f>
        <v>0</v>
      </c>
      <c r="J101" s="211">
        <f>'Таблица  2'!K54</f>
        <v>0</v>
      </c>
      <c r="K101" s="211">
        <f>'Таблица  2'!L54</f>
        <v>0</v>
      </c>
      <c r="L101" s="211">
        <f>'Таблица  2'!M54</f>
        <v>0</v>
      </c>
    </row>
    <row r="102" spans="1:12" s="183" customFormat="1" ht="21" thickBot="1">
      <c r="A102" s="348" t="s">
        <v>415</v>
      </c>
      <c r="B102" s="349"/>
      <c r="C102" s="349"/>
      <c r="D102" s="350"/>
      <c r="E102" s="213"/>
      <c r="F102" s="210" t="str">
        <f>'Таблица  2'!D55</f>
        <v>244</v>
      </c>
      <c r="G102" s="211">
        <f>'Таблица  2'!H55</f>
        <v>2642693</v>
      </c>
      <c r="H102" s="211">
        <f>'Таблица  2'!I55</f>
        <v>1850793</v>
      </c>
      <c r="I102" s="211">
        <f>'Таблица  2'!J55</f>
        <v>0</v>
      </c>
      <c r="J102" s="211">
        <f>'Таблица  2'!K55</f>
        <v>0</v>
      </c>
      <c r="K102" s="211">
        <f>'Таблица  2'!L55</f>
        <v>791900</v>
      </c>
      <c r="L102" s="211">
        <f>'Таблица  2'!M55</f>
        <v>0</v>
      </c>
    </row>
    <row r="103" spans="1:12" s="183" customFormat="1" ht="21" thickBot="1">
      <c r="A103" s="348" t="s">
        <v>416</v>
      </c>
      <c r="B103" s="349"/>
      <c r="C103" s="349"/>
      <c r="D103" s="350"/>
      <c r="E103" s="213"/>
      <c r="F103" s="210" t="str">
        <f>'Таблица  2'!D56</f>
        <v>244</v>
      </c>
      <c r="G103" s="211">
        <f>'Таблица  2'!H56</f>
        <v>2061885.7799999998</v>
      </c>
      <c r="H103" s="211">
        <f>'Таблица  2'!I56</f>
        <v>83562.4</v>
      </c>
      <c r="I103" s="211">
        <f>'Таблица  2'!J56</f>
        <v>1759566</v>
      </c>
      <c r="J103" s="211">
        <f>'Таблица  2'!K56</f>
        <v>0</v>
      </c>
      <c r="K103" s="211">
        <f>'Таблица  2'!L56</f>
        <v>218757.38</v>
      </c>
      <c r="L103" s="211">
        <f>'Таблица  2'!M56</f>
        <v>0</v>
      </c>
    </row>
    <row r="104" spans="1:12" s="183" customFormat="1" ht="21" thickBot="1">
      <c r="A104" s="345" t="s">
        <v>417</v>
      </c>
      <c r="B104" s="346"/>
      <c r="C104" s="346"/>
      <c r="D104" s="347"/>
      <c r="E104" s="213">
        <v>300</v>
      </c>
      <c r="F104" s="210" t="str">
        <f>'Таблица  2'!D57</f>
        <v>х</v>
      </c>
      <c r="G104" s="211">
        <f>'Таблица  2'!H57</f>
        <v>0</v>
      </c>
      <c r="H104" s="211">
        <f>'Таблица  2'!I57</f>
        <v>0</v>
      </c>
      <c r="I104" s="211">
        <f>'Таблица  2'!J57</f>
        <v>0</v>
      </c>
      <c r="J104" s="211">
        <f>'Таблица  2'!K57</f>
        <v>0</v>
      </c>
      <c r="K104" s="211">
        <f>'Таблица  2'!L57</f>
        <v>0</v>
      </c>
      <c r="L104" s="211">
        <f>'Таблица  2'!M57</f>
        <v>0</v>
      </c>
    </row>
    <row r="105" spans="1:12" s="183" customFormat="1" ht="21" thickBot="1">
      <c r="A105" s="342" t="s">
        <v>287</v>
      </c>
      <c r="B105" s="343"/>
      <c r="C105" s="343"/>
      <c r="D105" s="344"/>
      <c r="E105" s="212">
        <v>310</v>
      </c>
      <c r="F105" s="210">
        <f>'Таблица  2'!D58</f>
      </c>
      <c r="G105" s="211">
        <f>'Таблица  2'!H58</f>
        <v>0</v>
      </c>
      <c r="H105" s="211">
        <f>'Таблица  2'!I58</f>
        <v>0</v>
      </c>
      <c r="I105" s="211">
        <f>'Таблица  2'!J58</f>
        <v>0</v>
      </c>
      <c r="J105" s="211">
        <f>'Таблица  2'!K58</f>
        <v>0</v>
      </c>
      <c r="K105" s="211">
        <f>'Таблица  2'!L58</f>
        <v>0</v>
      </c>
      <c r="L105" s="211">
        <f>'Таблица  2'!M58</f>
        <v>0</v>
      </c>
    </row>
    <row r="106" spans="1:12" s="183" customFormat="1" ht="21" thickBot="1">
      <c r="A106" s="345" t="s">
        <v>290</v>
      </c>
      <c r="B106" s="346"/>
      <c r="C106" s="346"/>
      <c r="D106" s="347"/>
      <c r="E106" s="213">
        <v>320</v>
      </c>
      <c r="F106" s="210">
        <f>'Таблица  2'!D59</f>
      </c>
      <c r="G106" s="211">
        <f>'Таблица  2'!H59</f>
        <v>0</v>
      </c>
      <c r="H106" s="211">
        <f>'Таблица  2'!I59</f>
        <v>0</v>
      </c>
      <c r="I106" s="211">
        <f>'Таблица  2'!J59</f>
        <v>0</v>
      </c>
      <c r="J106" s="211">
        <f>'Таблица  2'!K59</f>
        <v>0</v>
      </c>
      <c r="K106" s="211">
        <f>'Таблица  2'!L59</f>
        <v>0</v>
      </c>
      <c r="L106" s="211">
        <f>'Таблица  2'!M59</f>
        <v>0</v>
      </c>
    </row>
    <row r="107" spans="1:12" s="183" customFormat="1" ht="21" thickBot="1">
      <c r="A107" s="342" t="s">
        <v>293</v>
      </c>
      <c r="B107" s="343"/>
      <c r="C107" s="343"/>
      <c r="D107" s="344"/>
      <c r="E107" s="212">
        <v>400</v>
      </c>
      <c r="F107" s="210">
        <f>'Таблица  2'!D60</f>
      </c>
      <c r="G107" s="211">
        <f>'Таблица  2'!H60</f>
        <v>0</v>
      </c>
      <c r="H107" s="211">
        <f>'Таблица  2'!I60</f>
        <v>0</v>
      </c>
      <c r="I107" s="211">
        <f>'Таблица  2'!J60</f>
        <v>0</v>
      </c>
      <c r="J107" s="211">
        <f>'Таблица  2'!K60</f>
        <v>0</v>
      </c>
      <c r="K107" s="211">
        <f>'Таблица  2'!L60</f>
        <v>0</v>
      </c>
      <c r="L107" s="211">
        <f>'Таблица  2'!M60</f>
        <v>0</v>
      </c>
    </row>
    <row r="108" spans="1:12" s="183" customFormat="1" ht="20.25" customHeight="1" thickBot="1">
      <c r="A108" s="345" t="s">
        <v>296</v>
      </c>
      <c r="B108" s="346"/>
      <c r="C108" s="346"/>
      <c r="D108" s="347"/>
      <c r="E108" s="213">
        <v>410</v>
      </c>
      <c r="F108" s="210">
        <f>'Таблица  2'!D61</f>
      </c>
      <c r="G108" s="211">
        <f>'Таблица  2'!H61</f>
        <v>0</v>
      </c>
      <c r="H108" s="211">
        <f>'Таблица  2'!I61</f>
        <v>0</v>
      </c>
      <c r="I108" s="211">
        <f>'Таблица  2'!J61</f>
        <v>0</v>
      </c>
      <c r="J108" s="211">
        <f>'Таблица  2'!K61</f>
        <v>0</v>
      </c>
      <c r="K108" s="211">
        <f>'Таблица  2'!L61</f>
        <v>0</v>
      </c>
      <c r="L108" s="211">
        <f>'Таблица  2'!M61</f>
        <v>0</v>
      </c>
    </row>
    <row r="109" spans="1:12" s="183" customFormat="1" ht="21" thickBot="1">
      <c r="A109" s="342" t="s">
        <v>299</v>
      </c>
      <c r="B109" s="343"/>
      <c r="C109" s="343"/>
      <c r="D109" s="344"/>
      <c r="E109" s="212">
        <v>420</v>
      </c>
      <c r="F109" s="210">
        <f>'Таблица  2'!D62</f>
      </c>
      <c r="G109" s="211">
        <f>'Таблица  2'!H62</f>
        <v>0</v>
      </c>
      <c r="H109" s="211">
        <f>'Таблица  2'!I62</f>
        <v>0</v>
      </c>
      <c r="I109" s="211">
        <f>'Таблица  2'!J62</f>
        <v>0</v>
      </c>
      <c r="J109" s="211">
        <f>'Таблица  2'!K62</f>
        <v>0</v>
      </c>
      <c r="K109" s="211">
        <f>'Таблица  2'!L62</f>
        <v>0</v>
      </c>
      <c r="L109" s="211">
        <f>'Таблица  2'!M62</f>
        <v>0</v>
      </c>
    </row>
    <row r="110" spans="1:12" s="183" customFormat="1" ht="21" thickBot="1">
      <c r="A110" s="345" t="s">
        <v>194</v>
      </c>
      <c r="B110" s="346"/>
      <c r="C110" s="346"/>
      <c r="D110" s="347"/>
      <c r="E110" s="213">
        <v>500</v>
      </c>
      <c r="F110" s="210" t="str">
        <f>'Таблица  2'!D63</f>
        <v>х</v>
      </c>
      <c r="G110" s="211">
        <f>'Таблица  2'!H63</f>
        <v>601393.35</v>
      </c>
      <c r="H110" s="211">
        <f>'Таблица  2'!I63</f>
        <v>0</v>
      </c>
      <c r="I110" s="211">
        <f>'Таблица  2'!J63</f>
        <v>0</v>
      </c>
      <c r="J110" s="211">
        <f>'Таблица  2'!K63</f>
        <v>0</v>
      </c>
      <c r="K110" s="211">
        <f>'Таблица  2'!L63</f>
        <v>601393.35</v>
      </c>
      <c r="L110" s="211">
        <f>'Таблица  2'!M63</f>
        <v>0</v>
      </c>
    </row>
    <row r="111" spans="1:66" s="183" customFormat="1" ht="21" thickBot="1">
      <c r="A111" s="319" t="s">
        <v>192</v>
      </c>
      <c r="B111" s="320"/>
      <c r="C111" s="320"/>
      <c r="D111" s="321"/>
      <c r="E111" s="214">
        <v>600</v>
      </c>
      <c r="F111" s="210" t="str">
        <f>'Таблица  2'!D64</f>
        <v>х</v>
      </c>
      <c r="G111" s="211">
        <f>'Таблица  2'!H64</f>
        <v>0</v>
      </c>
      <c r="H111" s="211">
        <f>'Таблица  2'!I64</f>
        <v>0</v>
      </c>
      <c r="I111" s="211">
        <f>'Таблица  2'!J64</f>
        <v>0</v>
      </c>
      <c r="J111" s="211">
        <f>'Таблица  2'!K64</f>
        <v>0</v>
      </c>
      <c r="K111" s="211">
        <f>'Таблица  2'!L64</f>
        <v>0</v>
      </c>
      <c r="L111" s="220">
        <f>'Таблица  2'!M64</f>
        <v>0</v>
      </c>
      <c r="M111" s="221"/>
      <c r="N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21"/>
      <c r="AG111" s="221"/>
      <c r="AH111" s="221"/>
      <c r="AI111" s="221"/>
      <c r="AJ111" s="221"/>
      <c r="AK111" s="221"/>
      <c r="AL111" s="221"/>
      <c r="AM111" s="221"/>
      <c r="AN111" s="221"/>
      <c r="AO111" s="221"/>
      <c r="AP111" s="221"/>
      <c r="AQ111" s="221"/>
      <c r="AR111" s="221"/>
      <c r="AS111" s="221"/>
      <c r="AT111" s="221"/>
      <c r="AU111" s="221"/>
      <c r="AV111" s="221"/>
      <c r="AW111" s="221"/>
      <c r="AX111" s="221"/>
      <c r="AY111" s="221"/>
      <c r="AZ111" s="221"/>
      <c r="BA111" s="221"/>
      <c r="BB111" s="221"/>
      <c r="BC111" s="221"/>
      <c r="BD111" s="221"/>
      <c r="BE111" s="221"/>
      <c r="BF111" s="221"/>
      <c r="BG111" s="221"/>
      <c r="BH111" s="221"/>
      <c r="BI111" s="221"/>
      <c r="BJ111" s="221"/>
      <c r="BK111" s="221"/>
      <c r="BL111" s="221"/>
      <c r="BM111" s="221"/>
      <c r="BN111" s="221"/>
    </row>
    <row r="112" spans="1:66" s="223" customFormat="1" ht="21" thickBot="1">
      <c r="A112" s="322" t="s">
        <v>466</v>
      </c>
      <c r="B112" s="322"/>
      <c r="C112" s="322"/>
      <c r="D112" s="322"/>
      <c r="E112" s="322"/>
      <c r="F112" s="322"/>
      <c r="G112" s="322"/>
      <c r="H112" s="322"/>
      <c r="I112" s="322"/>
      <c r="J112" s="322"/>
      <c r="K112" s="322"/>
      <c r="L112" s="322"/>
      <c r="M112" s="222"/>
      <c r="N112" s="222"/>
      <c r="O112" s="183"/>
      <c r="P112" s="183"/>
      <c r="Q112" s="183"/>
      <c r="R112" s="183"/>
      <c r="S112" s="183"/>
      <c r="T112" s="183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2"/>
      <c r="AG112" s="222"/>
      <c r="AH112" s="222"/>
      <c r="AI112" s="222"/>
      <c r="AJ112" s="222"/>
      <c r="AK112" s="222"/>
      <c r="AL112" s="222"/>
      <c r="AM112" s="222"/>
      <c r="AN112" s="222"/>
      <c r="AO112" s="222"/>
      <c r="AP112" s="222"/>
      <c r="AQ112" s="222"/>
      <c r="AR112" s="222"/>
      <c r="AS112" s="222"/>
      <c r="AT112" s="222"/>
      <c r="AU112" s="222"/>
      <c r="AV112" s="222"/>
      <c r="AW112" s="222"/>
      <c r="AX112" s="222"/>
      <c r="AY112" s="222"/>
      <c r="AZ112" s="222"/>
      <c r="BA112" s="222"/>
      <c r="BB112" s="222"/>
      <c r="BC112" s="222"/>
      <c r="BD112" s="222"/>
      <c r="BE112" s="222"/>
      <c r="BF112" s="222"/>
      <c r="BG112" s="222"/>
      <c r="BH112" s="222"/>
      <c r="BI112" s="222"/>
      <c r="BJ112" s="222"/>
      <c r="BK112" s="222"/>
      <c r="BL112" s="222"/>
      <c r="BM112" s="222"/>
      <c r="BN112" s="222"/>
    </row>
    <row r="113" spans="1:66" s="223" customFormat="1" ht="20.25">
      <c r="A113" s="323" t="s">
        <v>370</v>
      </c>
      <c r="B113" s="323"/>
      <c r="C113" s="323"/>
      <c r="D113" s="323"/>
      <c r="E113" s="323"/>
      <c r="F113" s="323"/>
      <c r="G113" s="323"/>
      <c r="H113" s="323"/>
      <c r="I113" s="323"/>
      <c r="J113" s="323"/>
      <c r="K113" s="323"/>
      <c r="L113" s="323"/>
      <c r="M113" s="222"/>
      <c r="N113" s="222"/>
      <c r="O113" s="183"/>
      <c r="P113" s="183"/>
      <c r="Q113" s="183"/>
      <c r="R113" s="183"/>
      <c r="S113" s="183"/>
      <c r="T113" s="183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2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2"/>
      <c r="AS113" s="222"/>
      <c r="AT113" s="222"/>
      <c r="AU113" s="222"/>
      <c r="AV113" s="222"/>
      <c r="AW113" s="222"/>
      <c r="AX113" s="222"/>
      <c r="AY113" s="222"/>
      <c r="AZ113" s="222"/>
      <c r="BA113" s="222"/>
      <c r="BB113" s="222"/>
      <c r="BC113" s="222"/>
      <c r="BD113" s="222"/>
      <c r="BE113" s="222"/>
      <c r="BF113" s="222"/>
      <c r="BG113" s="222"/>
      <c r="BH113" s="222"/>
      <c r="BI113" s="222"/>
      <c r="BJ113" s="222"/>
      <c r="BK113" s="222"/>
      <c r="BL113" s="222"/>
      <c r="BM113" s="222"/>
      <c r="BN113" s="222"/>
    </row>
    <row r="114" spans="1:66" s="183" customFormat="1" ht="20.25">
      <c r="A114" s="324" t="s">
        <v>89</v>
      </c>
      <c r="B114" s="324" t="s">
        <v>92</v>
      </c>
      <c r="C114" s="327" t="s">
        <v>418</v>
      </c>
      <c r="D114" s="330" t="s">
        <v>419</v>
      </c>
      <c r="E114" s="331"/>
      <c r="F114" s="331"/>
      <c r="G114" s="331"/>
      <c r="H114" s="331"/>
      <c r="I114" s="331"/>
      <c r="J114" s="331"/>
      <c r="K114" s="331"/>
      <c r="L114" s="332"/>
      <c r="M114" s="221"/>
      <c r="N114" s="221"/>
      <c r="O114" s="221"/>
      <c r="P114" s="221"/>
      <c r="Q114" s="221"/>
      <c r="R114" s="221"/>
      <c r="S114" s="221"/>
      <c r="T114" s="221"/>
      <c r="U114" s="221"/>
      <c r="V114" s="221"/>
      <c r="W114" s="221"/>
      <c r="X114" s="221"/>
      <c r="Y114" s="221"/>
      <c r="Z114" s="221"/>
      <c r="AA114" s="221"/>
      <c r="AB114" s="221"/>
      <c r="AC114" s="221"/>
      <c r="AD114" s="221"/>
      <c r="AE114" s="221"/>
      <c r="AF114" s="221"/>
      <c r="AG114" s="221"/>
      <c r="AH114" s="221"/>
      <c r="AI114" s="221"/>
      <c r="AJ114" s="221"/>
      <c r="AK114" s="221"/>
      <c r="AL114" s="221"/>
      <c r="AM114" s="221"/>
      <c r="AN114" s="221"/>
      <c r="AO114" s="221"/>
      <c r="AP114" s="221"/>
      <c r="AQ114" s="221"/>
      <c r="AR114" s="221"/>
      <c r="AS114" s="221"/>
      <c r="AT114" s="221"/>
      <c r="AU114" s="221"/>
      <c r="AV114" s="221"/>
      <c r="AW114" s="221"/>
      <c r="AX114" s="221"/>
      <c r="AY114" s="221"/>
      <c r="AZ114" s="221"/>
      <c r="BA114" s="221"/>
      <c r="BB114" s="221"/>
      <c r="BC114" s="221"/>
      <c r="BD114" s="221"/>
      <c r="BE114" s="221"/>
      <c r="BF114" s="221"/>
      <c r="BG114" s="221"/>
      <c r="BH114" s="221"/>
      <c r="BI114" s="221"/>
      <c r="BJ114" s="221"/>
      <c r="BK114" s="221"/>
      <c r="BL114" s="221"/>
      <c r="BM114" s="221"/>
      <c r="BN114" s="221"/>
    </row>
    <row r="115" spans="1:66" s="183" customFormat="1" ht="20.25">
      <c r="A115" s="325"/>
      <c r="B115" s="325"/>
      <c r="C115" s="328"/>
      <c r="D115" s="333" t="s">
        <v>420</v>
      </c>
      <c r="E115" s="334"/>
      <c r="F115" s="335"/>
      <c r="G115" s="339" t="s">
        <v>374</v>
      </c>
      <c r="H115" s="340"/>
      <c r="I115" s="340"/>
      <c r="J115" s="340"/>
      <c r="K115" s="340"/>
      <c r="L115" s="341"/>
      <c r="M115" s="221"/>
      <c r="N115" s="221"/>
      <c r="O115" s="222"/>
      <c r="P115" s="222"/>
      <c r="Q115" s="222"/>
      <c r="R115" s="222"/>
      <c r="S115" s="222"/>
      <c r="T115" s="222"/>
      <c r="U115" s="221"/>
      <c r="V115" s="221"/>
      <c r="W115" s="221"/>
      <c r="X115" s="221"/>
      <c r="Y115" s="221"/>
      <c r="Z115" s="221"/>
      <c r="AA115" s="221"/>
      <c r="AB115" s="221"/>
      <c r="AC115" s="221"/>
      <c r="AD115" s="221"/>
      <c r="AE115" s="221"/>
      <c r="AF115" s="221"/>
      <c r="AG115" s="221"/>
      <c r="AH115" s="221"/>
      <c r="AI115" s="221"/>
      <c r="AJ115" s="221"/>
      <c r="AK115" s="221"/>
      <c r="AL115" s="221"/>
      <c r="AM115" s="221"/>
      <c r="AN115" s="221"/>
      <c r="AO115" s="221"/>
      <c r="AP115" s="221"/>
      <c r="AQ115" s="221"/>
      <c r="AR115" s="221"/>
      <c r="AS115" s="221"/>
      <c r="AT115" s="221"/>
      <c r="AU115" s="221"/>
      <c r="AV115" s="221"/>
      <c r="AW115" s="221"/>
      <c r="AX115" s="221"/>
      <c r="AY115" s="221"/>
      <c r="AZ115" s="221"/>
      <c r="BA115" s="221"/>
      <c r="BB115" s="221"/>
      <c r="BC115" s="221"/>
      <c r="BD115" s="221"/>
      <c r="BE115" s="221"/>
      <c r="BF115" s="221"/>
      <c r="BG115" s="221"/>
      <c r="BH115" s="221"/>
      <c r="BI115" s="221"/>
      <c r="BJ115" s="221"/>
      <c r="BK115" s="221"/>
      <c r="BL115" s="221"/>
      <c r="BM115" s="221"/>
      <c r="BN115" s="221"/>
    </row>
    <row r="116" spans="1:66" s="183" customFormat="1" ht="87" customHeight="1">
      <c r="A116" s="325"/>
      <c r="B116" s="325"/>
      <c r="C116" s="328"/>
      <c r="D116" s="336"/>
      <c r="E116" s="337"/>
      <c r="F116" s="338"/>
      <c r="G116" s="330" t="s">
        <v>421</v>
      </c>
      <c r="H116" s="331"/>
      <c r="I116" s="332"/>
      <c r="J116" s="312" t="s">
        <v>422</v>
      </c>
      <c r="K116" s="313"/>
      <c r="L116" s="314"/>
      <c r="M116" s="221"/>
      <c r="N116" s="221"/>
      <c r="O116" s="222"/>
      <c r="P116" s="222"/>
      <c r="Q116" s="222"/>
      <c r="R116" s="222"/>
      <c r="S116" s="222"/>
      <c r="T116" s="222"/>
      <c r="U116" s="221"/>
      <c r="V116" s="221"/>
      <c r="W116" s="221"/>
      <c r="X116" s="221"/>
      <c r="Y116" s="221"/>
      <c r="Z116" s="221"/>
      <c r="AA116" s="221"/>
      <c r="AB116" s="221"/>
      <c r="AC116" s="221"/>
      <c r="AD116" s="221"/>
      <c r="AE116" s="221"/>
      <c r="AF116" s="221"/>
      <c r="AG116" s="221"/>
      <c r="AH116" s="221"/>
      <c r="AI116" s="221"/>
      <c r="AJ116" s="221"/>
      <c r="AK116" s="221"/>
      <c r="AL116" s="221"/>
      <c r="AM116" s="221"/>
      <c r="AN116" s="221"/>
      <c r="AO116" s="221"/>
      <c r="AP116" s="221"/>
      <c r="AQ116" s="221"/>
      <c r="AR116" s="221"/>
      <c r="AS116" s="221"/>
      <c r="AT116" s="221"/>
      <c r="AU116" s="221"/>
      <c r="AV116" s="221"/>
      <c r="AW116" s="221"/>
      <c r="AX116" s="221"/>
      <c r="AY116" s="221"/>
      <c r="AZ116" s="221"/>
      <c r="BA116" s="221"/>
      <c r="BB116" s="221"/>
      <c r="BC116" s="221"/>
      <c r="BD116" s="221"/>
      <c r="BE116" s="221"/>
      <c r="BF116" s="221"/>
      <c r="BG116" s="221"/>
      <c r="BH116" s="221"/>
      <c r="BI116" s="221"/>
      <c r="BJ116" s="221"/>
      <c r="BK116" s="221"/>
      <c r="BL116" s="221"/>
      <c r="BM116" s="221"/>
      <c r="BN116" s="221"/>
    </row>
    <row r="117" spans="1:20" s="183" customFormat="1" ht="81">
      <c r="A117" s="326"/>
      <c r="B117" s="326"/>
      <c r="C117" s="329"/>
      <c r="D117" s="224" t="s">
        <v>423</v>
      </c>
      <c r="E117" s="224" t="s">
        <v>424</v>
      </c>
      <c r="F117" s="224" t="s">
        <v>425</v>
      </c>
      <c r="G117" s="224" t="s">
        <v>423</v>
      </c>
      <c r="H117" s="224" t="s">
        <v>424</v>
      </c>
      <c r="I117" s="224" t="s">
        <v>425</v>
      </c>
      <c r="J117" s="224" t="s">
        <v>423</v>
      </c>
      <c r="K117" s="224" t="s">
        <v>424</v>
      </c>
      <c r="L117" s="224" t="s">
        <v>425</v>
      </c>
      <c r="O117" s="221"/>
      <c r="P117" s="221"/>
      <c r="Q117" s="221"/>
      <c r="R117" s="221"/>
      <c r="S117" s="221"/>
      <c r="T117" s="221"/>
    </row>
    <row r="118" spans="1:20" s="183" customFormat="1" ht="20.25">
      <c r="A118" s="225">
        <v>1</v>
      </c>
      <c r="B118" s="225">
        <v>2</v>
      </c>
      <c r="C118" s="225">
        <v>3</v>
      </c>
      <c r="D118" s="225">
        <v>4</v>
      </c>
      <c r="E118" s="225">
        <v>5</v>
      </c>
      <c r="F118" s="225">
        <v>6</v>
      </c>
      <c r="G118" s="225">
        <v>7</v>
      </c>
      <c r="H118" s="225">
        <v>8</v>
      </c>
      <c r="I118" s="225">
        <v>9</v>
      </c>
      <c r="J118" s="225">
        <v>10</v>
      </c>
      <c r="K118" s="225">
        <v>11</v>
      </c>
      <c r="L118" s="225">
        <v>12</v>
      </c>
      <c r="O118" s="221"/>
      <c r="P118" s="221"/>
      <c r="Q118" s="221"/>
      <c r="R118" s="221"/>
      <c r="S118" s="221"/>
      <c r="T118" s="221"/>
    </row>
    <row r="119" spans="1:20" s="183" customFormat="1" ht="194.25" customHeight="1">
      <c r="A119" s="226" t="s">
        <v>426</v>
      </c>
      <c r="B119" s="227" t="s">
        <v>314</v>
      </c>
      <c r="C119" s="228" t="s">
        <v>382</v>
      </c>
      <c r="D119" s="229">
        <f>'Таблица  2'!E71</f>
        <v>13551039.35</v>
      </c>
      <c r="E119" s="229">
        <f>'Таблица  2'!F71</f>
        <v>13845584</v>
      </c>
      <c r="F119" s="229">
        <f>'Таблица  2'!G71</f>
        <v>14223514</v>
      </c>
      <c r="G119" s="229">
        <f>'Таблица  2'!H71</f>
        <v>11328071</v>
      </c>
      <c r="H119" s="229">
        <f>'Таблица  2'!I71</f>
        <v>12220009</v>
      </c>
      <c r="I119" s="229">
        <f>'Таблица  2'!J71</f>
        <v>12597939</v>
      </c>
      <c r="J119" s="229">
        <f>'Таблица  2'!K71</f>
        <v>2222968.35</v>
      </c>
      <c r="K119" s="229">
        <f>'Таблица  2'!L71</f>
        <v>1625575</v>
      </c>
      <c r="L119" s="229">
        <f>'Таблица  2'!M71</f>
        <v>1625575</v>
      </c>
      <c r="O119" s="221"/>
      <c r="P119" s="221"/>
      <c r="Q119" s="221"/>
      <c r="R119" s="221"/>
      <c r="S119" s="221"/>
      <c r="T119" s="221"/>
    </row>
    <row r="120" spans="1:12" s="183" customFormat="1" ht="171" customHeight="1">
      <c r="A120" s="226" t="s">
        <v>427</v>
      </c>
      <c r="B120" s="227" t="s">
        <v>317</v>
      </c>
      <c r="C120" s="228" t="s">
        <v>382</v>
      </c>
      <c r="D120" s="229">
        <f>'Таблица  2'!E72</f>
        <v>7984998.94</v>
      </c>
      <c r="E120" s="229">
        <f>'Таблица  2'!F72</f>
        <v>895360.8</v>
      </c>
      <c r="F120" s="229">
        <f>'Таблица  2'!G72</f>
        <v>895360.8</v>
      </c>
      <c r="G120" s="229">
        <f>'Таблица  2'!H72</f>
        <v>7984998.94</v>
      </c>
      <c r="H120" s="229">
        <f>'Таблица  2'!I72</f>
        <v>895360.8</v>
      </c>
      <c r="I120" s="229">
        <f>'Таблица  2'!J72</f>
        <v>895360.8</v>
      </c>
      <c r="J120" s="229">
        <f>'Таблица  2'!K72</f>
        <v>0</v>
      </c>
      <c r="K120" s="229">
        <f>'Таблица  2'!L72</f>
        <v>0</v>
      </c>
      <c r="L120" s="229">
        <f>'Таблица  2'!M72</f>
        <v>0</v>
      </c>
    </row>
    <row r="121" spans="1:12" s="183" customFormat="1" ht="111.75" customHeight="1">
      <c r="A121" s="226" t="s">
        <v>428</v>
      </c>
      <c r="B121" s="227" t="s">
        <v>320</v>
      </c>
      <c r="C121" s="228"/>
      <c r="D121" s="229">
        <f>'Таблица  2'!E73</f>
        <v>3343072.0599999996</v>
      </c>
      <c r="E121" s="229">
        <f>'Таблица  2'!F73</f>
        <v>11324648.2</v>
      </c>
      <c r="F121" s="229">
        <f>'Таблица  2'!G73</f>
        <v>11702578.2</v>
      </c>
      <c r="G121" s="229">
        <f>'Таблица  2'!H73</f>
        <v>3343072.0599999996</v>
      </c>
      <c r="H121" s="229">
        <f>'Таблица  2'!I73</f>
        <v>11324648.2</v>
      </c>
      <c r="I121" s="229">
        <f>'Таблица  2'!J73</f>
        <v>11702578.2</v>
      </c>
      <c r="J121" s="229">
        <f>'Таблица  2'!K73</f>
        <v>0</v>
      </c>
      <c r="K121" s="229">
        <f>'Таблица  2'!L73</f>
        <v>0</v>
      </c>
      <c r="L121" s="229">
        <f>'Таблица  2'!M73</f>
        <v>0</v>
      </c>
    </row>
    <row r="122" spans="1:12" ht="12.75">
      <c r="A122" s="315" t="s">
        <v>429</v>
      </c>
      <c r="B122" s="315"/>
      <c r="C122" s="315"/>
      <c r="D122" s="315"/>
      <c r="E122" s="315"/>
      <c r="F122" s="315"/>
      <c r="G122" s="315"/>
      <c r="H122" s="315"/>
      <c r="I122" s="315"/>
      <c r="J122" s="315"/>
      <c r="K122" s="315"/>
      <c r="L122" s="315"/>
    </row>
    <row r="123" spans="1:12" ht="12.75">
      <c r="A123" s="316"/>
      <c r="B123" s="316"/>
      <c r="C123" s="316"/>
      <c r="D123" s="316"/>
      <c r="E123" s="316"/>
      <c r="F123" s="316"/>
      <c r="G123" s="316"/>
      <c r="H123" s="316"/>
      <c r="I123" s="316"/>
      <c r="J123" s="316"/>
      <c r="K123" s="316"/>
      <c r="L123" s="316"/>
    </row>
    <row r="124" spans="1:12" ht="18.75">
      <c r="A124" s="317" t="s">
        <v>430</v>
      </c>
      <c r="B124" s="317"/>
      <c r="C124" s="317"/>
      <c r="D124" s="317"/>
      <c r="E124" s="317"/>
      <c r="F124" s="317"/>
      <c r="G124" s="317"/>
      <c r="H124" s="317"/>
      <c r="I124" s="317"/>
      <c r="J124" s="317"/>
      <c r="K124" s="317"/>
      <c r="L124" s="317"/>
    </row>
    <row r="125" spans="1:12" ht="18.75">
      <c r="A125" s="318" t="s">
        <v>431</v>
      </c>
      <c r="B125" s="318"/>
      <c r="C125" s="318"/>
      <c r="D125" s="318"/>
      <c r="E125" s="318"/>
      <c r="F125" s="318"/>
      <c r="G125" s="318"/>
      <c r="H125" s="318"/>
      <c r="I125" s="318"/>
      <c r="J125" s="318"/>
      <c r="K125" s="318"/>
      <c r="L125" s="318"/>
    </row>
    <row r="126" spans="1:12" ht="18.75">
      <c r="A126" s="306" t="s">
        <v>89</v>
      </c>
      <c r="B126" s="307"/>
      <c r="C126" s="307"/>
      <c r="D126" s="307"/>
      <c r="E126" s="308"/>
      <c r="F126" s="306" t="s">
        <v>92</v>
      </c>
      <c r="G126" s="307"/>
      <c r="H126" s="308"/>
      <c r="I126" s="309" t="s">
        <v>432</v>
      </c>
      <c r="J126" s="310"/>
      <c r="K126" s="310"/>
      <c r="L126" s="311"/>
    </row>
    <row r="127" spans="1:12" ht="15.75">
      <c r="A127" s="295">
        <v>1</v>
      </c>
      <c r="B127" s="296"/>
      <c r="C127" s="296"/>
      <c r="D127" s="296"/>
      <c r="E127" s="297"/>
      <c r="F127" s="298">
        <v>2</v>
      </c>
      <c r="G127" s="299"/>
      <c r="H127" s="300"/>
      <c r="I127" s="295">
        <v>3</v>
      </c>
      <c r="J127" s="296"/>
      <c r="K127" s="296"/>
      <c r="L127" s="297"/>
    </row>
    <row r="128" spans="1:12" ht="18.75">
      <c r="A128" s="301" t="s">
        <v>194</v>
      </c>
      <c r="B128" s="302"/>
      <c r="C128" s="302"/>
      <c r="D128" s="302"/>
      <c r="E128" s="303"/>
      <c r="F128" s="286" t="s">
        <v>174</v>
      </c>
      <c r="G128" s="287"/>
      <c r="H128" s="288"/>
      <c r="I128" s="289">
        <f>'Таблица  1 '!E38</f>
        <v>44768.04</v>
      </c>
      <c r="J128" s="290"/>
      <c r="K128" s="290"/>
      <c r="L128" s="291"/>
    </row>
    <row r="129" spans="1:12" ht="18.75">
      <c r="A129" s="301" t="s">
        <v>433</v>
      </c>
      <c r="B129" s="302"/>
      <c r="C129" s="302"/>
      <c r="D129" s="302"/>
      <c r="E129" s="303"/>
      <c r="F129" s="286" t="s">
        <v>167</v>
      </c>
      <c r="G129" s="287"/>
      <c r="H129" s="288"/>
      <c r="I129" s="289">
        <f>'Таблица  1 '!E39</f>
        <v>0</v>
      </c>
      <c r="J129" s="290"/>
      <c r="K129" s="290"/>
      <c r="L129" s="291"/>
    </row>
    <row r="130" spans="1:12" ht="18.75">
      <c r="A130" s="301" t="s">
        <v>434</v>
      </c>
      <c r="B130" s="302"/>
      <c r="C130" s="302"/>
      <c r="D130" s="302"/>
      <c r="E130" s="303"/>
      <c r="F130" s="286" t="s">
        <v>164</v>
      </c>
      <c r="G130" s="287"/>
      <c r="H130" s="288"/>
      <c r="I130" s="289">
        <f>'Таблица  1 '!E40</f>
        <v>0</v>
      </c>
      <c r="J130" s="290"/>
      <c r="K130" s="290"/>
      <c r="L130" s="291"/>
    </row>
    <row r="131" spans="1:12" ht="18.75">
      <c r="A131" s="301" t="s">
        <v>176</v>
      </c>
      <c r="B131" s="302"/>
      <c r="C131" s="302"/>
      <c r="D131" s="302"/>
      <c r="E131" s="303"/>
      <c r="F131" s="286" t="s">
        <v>177</v>
      </c>
      <c r="G131" s="287"/>
      <c r="H131" s="288"/>
      <c r="I131" s="289">
        <f>'Таблица  1 '!E41</f>
        <v>0</v>
      </c>
      <c r="J131" s="290"/>
      <c r="K131" s="290"/>
      <c r="L131" s="291"/>
    </row>
    <row r="132" spans="1:12" ht="12.75">
      <c r="A132" s="304" t="s">
        <v>435</v>
      </c>
      <c r="B132" s="304"/>
      <c r="C132" s="304"/>
      <c r="D132" s="304"/>
      <c r="E132" s="304"/>
      <c r="F132" s="304"/>
      <c r="G132" s="304"/>
      <c r="H132" s="304"/>
      <c r="I132" s="304"/>
      <c r="J132" s="304"/>
      <c r="K132" s="304"/>
      <c r="L132" s="304"/>
    </row>
    <row r="133" spans="1:12" ht="12.75">
      <c r="A133" s="305"/>
      <c r="B133" s="305"/>
      <c r="C133" s="305"/>
      <c r="D133" s="305"/>
      <c r="E133" s="305"/>
      <c r="F133" s="305"/>
      <c r="G133" s="305"/>
      <c r="H133" s="305"/>
      <c r="I133" s="305"/>
      <c r="J133" s="305"/>
      <c r="K133" s="305"/>
      <c r="L133" s="305"/>
    </row>
    <row r="134" spans="1:12" ht="18.75">
      <c r="A134" s="306" t="s">
        <v>89</v>
      </c>
      <c r="B134" s="307"/>
      <c r="C134" s="307"/>
      <c r="D134" s="307"/>
      <c r="E134" s="308"/>
      <c r="F134" s="306" t="s">
        <v>92</v>
      </c>
      <c r="G134" s="307"/>
      <c r="H134" s="308"/>
      <c r="I134" s="309" t="s">
        <v>432</v>
      </c>
      <c r="J134" s="310"/>
      <c r="K134" s="310"/>
      <c r="L134" s="311"/>
    </row>
    <row r="135" spans="1:12" ht="15.75">
      <c r="A135" s="295">
        <v>1</v>
      </c>
      <c r="B135" s="296"/>
      <c r="C135" s="296"/>
      <c r="D135" s="296"/>
      <c r="E135" s="297"/>
      <c r="F135" s="298">
        <v>2</v>
      </c>
      <c r="G135" s="299"/>
      <c r="H135" s="300"/>
      <c r="I135" s="295">
        <v>3</v>
      </c>
      <c r="J135" s="296"/>
      <c r="K135" s="296"/>
      <c r="L135" s="297"/>
    </row>
    <row r="136" spans="1:12" ht="18.75">
      <c r="A136" s="301" t="s">
        <v>436</v>
      </c>
      <c r="B136" s="302"/>
      <c r="C136" s="302"/>
      <c r="D136" s="302"/>
      <c r="E136" s="303"/>
      <c r="F136" s="286" t="s">
        <v>174</v>
      </c>
      <c r="G136" s="287"/>
      <c r="H136" s="288"/>
      <c r="I136" s="289">
        <f>'Таблица  1 '!E44</f>
        <v>0</v>
      </c>
      <c r="J136" s="290"/>
      <c r="K136" s="290"/>
      <c r="L136" s="291"/>
    </row>
    <row r="137" spans="1:12" ht="79.5" customHeight="1">
      <c r="A137" s="283" t="s">
        <v>437</v>
      </c>
      <c r="B137" s="284"/>
      <c r="C137" s="284"/>
      <c r="D137" s="284"/>
      <c r="E137" s="285"/>
      <c r="F137" s="286" t="s">
        <v>167</v>
      </c>
      <c r="G137" s="287"/>
      <c r="H137" s="288"/>
      <c r="I137" s="289">
        <f>'Таблица  1 '!E45</f>
        <v>0</v>
      </c>
      <c r="J137" s="290"/>
      <c r="K137" s="290"/>
      <c r="L137" s="291"/>
    </row>
    <row r="138" spans="1:12" ht="37.5" customHeight="1">
      <c r="A138" s="292" t="s">
        <v>438</v>
      </c>
      <c r="B138" s="293"/>
      <c r="C138" s="293"/>
      <c r="D138" s="293"/>
      <c r="E138" s="294"/>
      <c r="F138" s="286" t="s">
        <v>164</v>
      </c>
      <c r="G138" s="287"/>
      <c r="H138" s="288"/>
      <c r="I138" s="289">
        <f>'Таблица  1 '!E46</f>
        <v>0</v>
      </c>
      <c r="J138" s="290"/>
      <c r="K138" s="290"/>
      <c r="L138" s="291"/>
    </row>
    <row r="139" spans="1:12" ht="18.75">
      <c r="A139" s="35"/>
      <c r="B139" s="35"/>
      <c r="C139" s="35"/>
      <c r="D139" s="35"/>
      <c r="E139" s="35"/>
      <c r="F139" s="36"/>
      <c r="G139" s="36"/>
      <c r="H139" s="36"/>
      <c r="I139" s="37"/>
      <c r="J139" s="37"/>
      <c r="K139" s="37"/>
      <c r="L139" s="37"/>
    </row>
    <row r="140" spans="1:14" ht="21">
      <c r="A140" s="248" t="s">
        <v>439</v>
      </c>
      <c r="B140" s="249"/>
      <c r="C140" s="250"/>
      <c r="D140" s="250"/>
      <c r="E140" s="250"/>
      <c r="F140" s="250"/>
      <c r="G140" s="250"/>
      <c r="H140" s="250" t="s">
        <v>500</v>
      </c>
      <c r="I140" s="250"/>
      <c r="J140" s="250"/>
      <c r="K140" s="250"/>
      <c r="L140" s="250"/>
      <c r="M140" s="31"/>
      <c r="N140" s="31"/>
    </row>
    <row r="141" spans="1:14" ht="21">
      <c r="A141" s="248"/>
      <c r="B141" s="249"/>
      <c r="C141" s="250"/>
      <c r="D141" s="250"/>
      <c r="E141" s="250"/>
      <c r="F141" s="250"/>
      <c r="G141" s="250"/>
      <c r="H141" s="250"/>
      <c r="I141" s="250"/>
      <c r="J141" s="250"/>
      <c r="K141" s="250"/>
      <c r="L141" s="250"/>
      <c r="M141" s="31"/>
      <c r="N141" s="31"/>
    </row>
    <row r="142" spans="1:14" ht="21">
      <c r="A142" s="248" t="s">
        <v>519</v>
      </c>
      <c r="B142" s="249"/>
      <c r="C142" s="250"/>
      <c r="D142" s="250"/>
      <c r="E142" s="250"/>
      <c r="F142" s="250"/>
      <c r="G142" s="250"/>
      <c r="H142" s="250" t="s">
        <v>501</v>
      </c>
      <c r="I142" s="250"/>
      <c r="J142" s="250"/>
      <c r="K142" s="250"/>
      <c r="L142" s="250"/>
      <c r="M142" s="31"/>
      <c r="N142" s="31"/>
    </row>
    <row r="143" spans="1:14" ht="21">
      <c r="A143" s="248"/>
      <c r="B143" s="249"/>
      <c r="C143" s="250"/>
      <c r="D143" s="250"/>
      <c r="E143" s="250"/>
      <c r="F143" s="250"/>
      <c r="G143" s="250"/>
      <c r="H143" s="250"/>
      <c r="I143" s="250"/>
      <c r="J143" s="250"/>
      <c r="K143" s="250"/>
      <c r="L143" s="250"/>
      <c r="M143" s="31"/>
      <c r="N143" s="31"/>
    </row>
    <row r="144" spans="1:14" ht="21" hidden="1">
      <c r="A144" s="248" t="s">
        <v>440</v>
      </c>
      <c r="B144" s="249"/>
      <c r="C144" s="250"/>
      <c r="D144" s="250"/>
      <c r="E144" s="250"/>
      <c r="F144" s="250"/>
      <c r="G144" s="250"/>
      <c r="H144" s="250"/>
      <c r="I144" s="250"/>
      <c r="J144" s="250"/>
      <c r="K144" s="250"/>
      <c r="L144" s="250"/>
      <c r="M144" s="31"/>
      <c r="N144" s="31"/>
    </row>
    <row r="145" spans="1:14" ht="21">
      <c r="A145" s="248" t="s">
        <v>441</v>
      </c>
      <c r="B145" s="249"/>
      <c r="C145" s="250"/>
      <c r="D145" s="250"/>
      <c r="E145" s="250"/>
      <c r="F145" s="250"/>
      <c r="G145" s="250"/>
      <c r="H145" s="250" t="s">
        <v>501</v>
      </c>
      <c r="I145" s="250"/>
      <c r="J145" s="250"/>
      <c r="K145" s="250"/>
      <c r="L145" s="250"/>
      <c r="M145" s="31"/>
      <c r="N145" s="31"/>
    </row>
    <row r="146" spans="1:14" ht="21">
      <c r="A146" s="248" t="s">
        <v>440</v>
      </c>
      <c r="B146" s="249"/>
      <c r="C146" s="250"/>
      <c r="D146" s="250"/>
      <c r="E146" s="250"/>
      <c r="F146" s="250"/>
      <c r="G146" s="250"/>
      <c r="H146" s="250"/>
      <c r="I146" s="250"/>
      <c r="J146" s="250"/>
      <c r="K146" s="250"/>
      <c r="L146" s="250"/>
      <c r="M146" s="31"/>
      <c r="N146" s="31"/>
    </row>
    <row r="147" spans="1:14" ht="21">
      <c r="A147" s="251" t="s">
        <v>442</v>
      </c>
      <c r="B147" s="250"/>
      <c r="C147" s="250"/>
      <c r="D147" s="250"/>
      <c r="E147" s="250"/>
      <c r="F147" s="250"/>
      <c r="G147" s="250"/>
      <c r="H147" s="250"/>
      <c r="I147" s="250"/>
      <c r="J147" s="250"/>
      <c r="K147" s="250"/>
      <c r="L147" s="250"/>
      <c r="M147" s="31"/>
      <c r="N147" s="31"/>
    </row>
    <row r="148" spans="1:14" ht="21">
      <c r="A148" s="248"/>
      <c r="B148" s="250"/>
      <c r="C148" s="250"/>
      <c r="D148" s="250"/>
      <c r="E148" s="250"/>
      <c r="F148" s="250"/>
      <c r="G148" s="250"/>
      <c r="H148" s="250"/>
      <c r="I148" s="250"/>
      <c r="J148" s="250"/>
      <c r="K148" s="250"/>
      <c r="L148" s="250"/>
      <c r="M148" s="31"/>
      <c r="N148" s="31"/>
    </row>
    <row r="149" spans="1:14" ht="21">
      <c r="A149" s="248" t="s">
        <v>443</v>
      </c>
      <c r="B149" s="250"/>
      <c r="C149" s="250"/>
      <c r="D149" s="250"/>
      <c r="E149" s="250"/>
      <c r="F149" s="250"/>
      <c r="G149" s="250"/>
      <c r="H149" s="252"/>
      <c r="I149" s="250"/>
      <c r="J149" s="250"/>
      <c r="K149" s="250"/>
      <c r="L149" s="250"/>
      <c r="M149" s="31"/>
      <c r="N149" s="31"/>
    </row>
    <row r="150" spans="1:14" ht="21">
      <c r="A150" s="248" t="s">
        <v>444</v>
      </c>
      <c r="B150" s="250"/>
      <c r="C150" s="250"/>
      <c r="D150" s="250"/>
      <c r="E150" s="250"/>
      <c r="F150" s="250"/>
      <c r="G150" s="250"/>
      <c r="H150" s="250" t="s">
        <v>512</v>
      </c>
      <c r="I150" s="250"/>
      <c r="J150" s="250"/>
      <c r="K150" s="250"/>
      <c r="L150" s="250"/>
      <c r="M150" s="31"/>
      <c r="N150" s="31"/>
    </row>
    <row r="151" spans="1:14" ht="21">
      <c r="A151" s="248"/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31"/>
      <c r="N151" s="31"/>
    </row>
    <row r="152" spans="1:14" ht="21">
      <c r="A152" s="248" t="s">
        <v>464</v>
      </c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31"/>
      <c r="N152" s="31"/>
    </row>
    <row r="153" spans="1:14" ht="21">
      <c r="A153" s="248" t="s">
        <v>445</v>
      </c>
      <c r="B153" s="250"/>
      <c r="C153" s="250"/>
      <c r="D153" s="250"/>
      <c r="E153" s="250"/>
      <c r="F153" s="250"/>
      <c r="G153" s="250"/>
      <c r="H153" s="252"/>
      <c r="I153" s="250"/>
      <c r="J153" s="250"/>
      <c r="K153" s="250"/>
      <c r="L153" s="250"/>
      <c r="M153" s="31"/>
      <c r="N153" s="31"/>
    </row>
    <row r="154" spans="1:14" ht="21">
      <c r="A154" s="248" t="s">
        <v>446</v>
      </c>
      <c r="B154" s="250"/>
      <c r="C154" s="250"/>
      <c r="D154" s="250"/>
      <c r="E154" s="250"/>
      <c r="F154" s="250"/>
      <c r="G154" s="250"/>
      <c r="H154" s="250" t="s">
        <v>513</v>
      </c>
      <c r="I154" s="250"/>
      <c r="J154" s="250"/>
      <c r="K154" s="250"/>
      <c r="L154" s="250"/>
      <c r="M154" s="31"/>
      <c r="N154" s="31"/>
    </row>
    <row r="155" spans="1:14" ht="21">
      <c r="A155" s="248" t="s">
        <v>447</v>
      </c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31"/>
      <c r="N155" s="31"/>
    </row>
    <row r="156" spans="1:14" ht="21">
      <c r="A156" s="248" t="s">
        <v>448</v>
      </c>
      <c r="B156" s="250"/>
      <c r="C156" s="250"/>
      <c r="D156" s="250"/>
      <c r="E156" s="250"/>
      <c r="F156" s="250"/>
      <c r="G156" s="250"/>
      <c r="H156" s="250"/>
      <c r="I156" s="250"/>
      <c r="J156" s="250"/>
      <c r="K156" s="250"/>
      <c r="L156" s="250"/>
      <c r="M156" s="31"/>
      <c r="N156" s="31"/>
    </row>
    <row r="157" spans="1:14" ht="21">
      <c r="A157" s="248" t="s">
        <v>449</v>
      </c>
      <c r="B157" s="250"/>
      <c r="C157" s="250"/>
      <c r="D157" s="250"/>
      <c r="E157" s="250"/>
      <c r="F157" s="250"/>
      <c r="G157" s="250"/>
      <c r="H157" s="250"/>
      <c r="I157" s="250"/>
      <c r="J157" s="250"/>
      <c r="K157" s="250"/>
      <c r="L157" s="250"/>
      <c r="M157" s="31"/>
      <c r="N157" s="31"/>
    </row>
    <row r="158" spans="1:14" ht="21">
      <c r="A158" s="248" t="s">
        <v>445</v>
      </c>
      <c r="B158" s="250"/>
      <c r="C158" s="250"/>
      <c r="D158" s="250"/>
      <c r="E158" s="250"/>
      <c r="F158" s="250"/>
      <c r="G158" s="250"/>
      <c r="H158" s="252"/>
      <c r="I158" s="250"/>
      <c r="J158" s="250"/>
      <c r="K158" s="250"/>
      <c r="L158" s="250"/>
      <c r="M158" s="31"/>
      <c r="N158" s="31"/>
    </row>
    <row r="159" spans="1:14" ht="21">
      <c r="A159" s="248" t="s">
        <v>525</v>
      </c>
      <c r="B159" s="250"/>
      <c r="C159" s="250"/>
      <c r="D159" s="250"/>
      <c r="E159" s="250"/>
      <c r="F159" s="250"/>
      <c r="G159" s="250"/>
      <c r="H159" s="250" t="s">
        <v>486</v>
      </c>
      <c r="I159" s="250"/>
      <c r="J159" s="250"/>
      <c r="K159" s="250"/>
      <c r="L159" s="250"/>
      <c r="M159" s="31"/>
      <c r="N159" s="31"/>
    </row>
    <row r="160" spans="1:14" ht="18.75" hidden="1">
      <c r="A160" s="207" t="s">
        <v>450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1"/>
      <c r="N160" s="31"/>
    </row>
    <row r="161" spans="1:14" ht="18.75" hidden="1">
      <c r="A161" s="31"/>
      <c r="B161" s="207"/>
      <c r="C161" s="38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</row>
    <row r="162" spans="1:14" ht="18.75" hidden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</row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25.5" customHeight="1" hidden="1"/>
    <row r="179" ht="24.75" customHeight="1" hidden="1"/>
    <row r="180" spans="1:13" s="184" customFormat="1" ht="42" customHeight="1">
      <c r="A180" s="278" t="s">
        <v>476</v>
      </c>
      <c r="B180" s="278"/>
      <c r="C180" s="278"/>
      <c r="D180" s="278"/>
      <c r="E180" s="278"/>
      <c r="F180" s="278"/>
      <c r="G180" s="278"/>
      <c r="H180" s="278"/>
      <c r="I180" s="278"/>
      <c r="J180" s="278"/>
      <c r="K180" s="278"/>
      <c r="L180" s="278"/>
      <c r="M180" s="278"/>
    </row>
    <row r="181" spans="1:13" s="184" customFormat="1" ht="62.25" customHeight="1">
      <c r="A181" s="188"/>
      <c r="B181" s="279" t="s">
        <v>492</v>
      </c>
      <c r="C181" s="279"/>
      <c r="D181" s="279"/>
      <c r="E181" s="279"/>
      <c r="F181" s="279"/>
      <c r="G181" s="279"/>
      <c r="H181" s="279"/>
      <c r="I181" s="279"/>
      <c r="J181" s="279"/>
      <c r="K181" s="279"/>
      <c r="L181" s="279"/>
      <c r="M181" s="188"/>
    </row>
    <row r="182" spans="1:13" s="184" customFormat="1" ht="18.75" customHeight="1">
      <c r="A182" s="188"/>
      <c r="B182" s="269" t="str">
        <f>F13</f>
        <v>Муниципальное бюджетное общеобразовательное учреждение "Средняя общеобразовательная школа № 16 " г. Уссурийска Уссурийского городского округа</v>
      </c>
      <c r="C182" s="269"/>
      <c r="D182" s="269"/>
      <c r="E182" s="269"/>
      <c r="F182" s="269"/>
      <c r="G182" s="269"/>
      <c r="H182" s="269"/>
      <c r="I182" s="269"/>
      <c r="J182" s="269"/>
      <c r="K182" s="269"/>
      <c r="L182" s="188"/>
      <c r="M182" s="188"/>
    </row>
    <row r="183" spans="1:13" s="184" customFormat="1" ht="18" customHeight="1">
      <c r="A183" s="188"/>
      <c r="B183" s="270"/>
      <c r="C183" s="270"/>
      <c r="D183" s="270"/>
      <c r="E183" s="270"/>
      <c r="F183" s="270"/>
      <c r="G183" s="270"/>
      <c r="H183" s="270"/>
      <c r="I183" s="270"/>
      <c r="J183" s="270"/>
      <c r="K183" s="270"/>
      <c r="L183" s="188"/>
      <c r="M183" s="188"/>
    </row>
    <row r="184" spans="1:13" s="187" customFormat="1" ht="9" customHeight="1">
      <c r="A184" s="196"/>
      <c r="B184" s="262" t="s">
        <v>491</v>
      </c>
      <c r="C184" s="262"/>
      <c r="D184" s="262"/>
      <c r="E184" s="262"/>
      <c r="F184" s="262"/>
      <c r="G184" s="262"/>
      <c r="H184" s="262"/>
      <c r="I184" s="262"/>
      <c r="J184" s="262"/>
      <c r="K184" s="262"/>
      <c r="L184" s="196"/>
      <c r="M184" s="196"/>
    </row>
    <row r="185" spans="1:13" s="184" customFormat="1" ht="9.75" customHeight="1">
      <c r="A185" s="188"/>
      <c r="B185" s="280"/>
      <c r="C185" s="281"/>
      <c r="D185" s="281"/>
      <c r="E185" s="281"/>
      <c r="F185" s="281"/>
      <c r="G185" s="281"/>
      <c r="H185" s="281"/>
      <c r="I185" s="281"/>
      <c r="J185" s="281"/>
      <c r="K185" s="281"/>
      <c r="L185" s="188"/>
      <c r="M185" s="188"/>
    </row>
    <row r="186" spans="1:13" s="184" customFormat="1" ht="18.75">
      <c r="A186" s="188"/>
      <c r="B186" s="189" t="s">
        <v>477</v>
      </c>
      <c r="C186" s="188"/>
      <c r="D186" s="188"/>
      <c r="E186" s="188"/>
      <c r="F186" s="188"/>
      <c r="G186" s="188"/>
      <c r="H186" s="188"/>
      <c r="I186" s="188"/>
      <c r="J186" s="188"/>
      <c r="K186" s="188"/>
      <c r="L186" s="188"/>
      <c r="M186" s="188"/>
    </row>
    <row r="187" spans="1:13" s="184" customFormat="1" ht="5.25" customHeight="1">
      <c r="A187" s="188"/>
      <c r="B187" s="282"/>
      <c r="C187" s="282"/>
      <c r="D187" s="282"/>
      <c r="E187" s="282"/>
      <c r="F187" s="188"/>
      <c r="G187" s="188"/>
      <c r="H187" s="188"/>
      <c r="I187" s="188"/>
      <c r="J187" s="188"/>
      <c r="K187" s="188"/>
      <c r="L187" s="188"/>
      <c r="M187" s="188"/>
    </row>
    <row r="188" spans="1:13" s="184" customFormat="1" ht="18.75" customHeight="1">
      <c r="A188" s="188"/>
      <c r="B188" s="190"/>
      <c r="C188" s="271" t="s">
        <v>89</v>
      </c>
      <c r="D188" s="272"/>
      <c r="E188" s="272"/>
      <c r="F188" s="272"/>
      <c r="G188" s="273"/>
      <c r="H188" s="277" t="s">
        <v>493</v>
      </c>
      <c r="I188" s="277"/>
      <c r="J188" s="277"/>
      <c r="K188" s="191"/>
      <c r="L188" s="191"/>
      <c r="M188" s="191"/>
    </row>
    <row r="189" spans="1:13" s="184" customFormat="1" ht="18.75">
      <c r="A189" s="188"/>
      <c r="B189" s="190"/>
      <c r="C189" s="274"/>
      <c r="D189" s="275"/>
      <c r="E189" s="275"/>
      <c r="F189" s="275"/>
      <c r="G189" s="276"/>
      <c r="H189" s="277"/>
      <c r="I189" s="277"/>
      <c r="J189" s="277"/>
      <c r="K189" s="191"/>
      <c r="L189" s="191"/>
      <c r="M189" s="191"/>
    </row>
    <row r="190" spans="1:12" s="184" customFormat="1" ht="18.75" customHeight="1">
      <c r="A190" s="185"/>
      <c r="B190" s="192"/>
      <c r="C190" s="265" t="s">
        <v>478</v>
      </c>
      <c r="D190" s="266"/>
      <c r="E190" s="266"/>
      <c r="F190" s="266"/>
      <c r="G190" s="267"/>
      <c r="H190" s="268">
        <f>'Таблица  2'!H11</f>
        <v>46505751</v>
      </c>
      <c r="I190" s="268"/>
      <c r="J190" s="268"/>
      <c r="K190" s="191"/>
      <c r="L190" s="191"/>
    </row>
    <row r="191" spans="1:12" s="184" customFormat="1" ht="18.75" customHeight="1">
      <c r="A191" s="185"/>
      <c r="B191" s="190"/>
      <c r="C191" s="265" t="s">
        <v>374</v>
      </c>
      <c r="D191" s="266"/>
      <c r="E191" s="266"/>
      <c r="F191" s="266"/>
      <c r="G191" s="267"/>
      <c r="H191" s="268"/>
      <c r="I191" s="268"/>
      <c r="J191" s="268"/>
      <c r="K191" s="191"/>
      <c r="L191" s="191"/>
    </row>
    <row r="192" spans="1:12" s="184" customFormat="1" ht="18.75" customHeight="1">
      <c r="A192" s="185"/>
      <c r="B192" s="193"/>
      <c r="C192" s="265" t="s">
        <v>488</v>
      </c>
      <c r="D192" s="266"/>
      <c r="E192" s="266"/>
      <c r="F192" s="266"/>
      <c r="G192" s="267"/>
      <c r="H192" s="268">
        <f>'Таблица  2'!H12</f>
        <v>0</v>
      </c>
      <c r="I192" s="268"/>
      <c r="J192" s="268"/>
      <c r="K192" s="191"/>
      <c r="L192" s="191"/>
    </row>
    <row r="193" spans="1:12" s="184" customFormat="1" ht="24" customHeight="1">
      <c r="A193" s="185"/>
      <c r="B193" s="193"/>
      <c r="C193" s="265" t="s">
        <v>205</v>
      </c>
      <c r="D193" s="266"/>
      <c r="E193" s="266"/>
      <c r="F193" s="266"/>
      <c r="G193" s="267"/>
      <c r="H193" s="268">
        <f>'Таблица  2'!H13</f>
        <v>42696339</v>
      </c>
      <c r="I193" s="268"/>
      <c r="J193" s="268"/>
      <c r="K193" s="191"/>
      <c r="L193" s="191"/>
    </row>
    <row r="194" spans="1:12" s="184" customFormat="1" ht="39" customHeight="1">
      <c r="A194" s="185"/>
      <c r="B194" s="193"/>
      <c r="C194" s="265" t="s">
        <v>207</v>
      </c>
      <c r="D194" s="266"/>
      <c r="E194" s="266"/>
      <c r="F194" s="266"/>
      <c r="G194" s="267"/>
      <c r="H194" s="268">
        <f>'Таблица  2'!H14</f>
        <v>0</v>
      </c>
      <c r="I194" s="268"/>
      <c r="J194" s="268"/>
      <c r="K194" s="191"/>
      <c r="L194" s="191"/>
    </row>
    <row r="195" spans="1:12" s="184" customFormat="1" ht="58.5" customHeight="1">
      <c r="A195" s="185"/>
      <c r="B195" s="193"/>
      <c r="C195" s="265" t="s">
        <v>384</v>
      </c>
      <c r="D195" s="266"/>
      <c r="E195" s="266"/>
      <c r="F195" s="266"/>
      <c r="G195" s="267"/>
      <c r="H195" s="268">
        <f>'Таблица  2'!H15</f>
        <v>0</v>
      </c>
      <c r="I195" s="268"/>
      <c r="J195" s="268"/>
      <c r="K195" s="191"/>
      <c r="L195" s="191"/>
    </row>
    <row r="196" spans="1:12" s="184" customFormat="1" ht="18.75">
      <c r="A196" s="185"/>
      <c r="B196" s="193"/>
      <c r="C196" s="265" t="s">
        <v>385</v>
      </c>
      <c r="D196" s="266"/>
      <c r="E196" s="266"/>
      <c r="F196" s="266"/>
      <c r="G196" s="267"/>
      <c r="H196" s="268">
        <f>'Таблица  2'!H16</f>
        <v>1772657</v>
      </c>
      <c r="I196" s="268"/>
      <c r="J196" s="268"/>
      <c r="K196" s="191"/>
      <c r="L196" s="191"/>
    </row>
    <row r="197" spans="1:12" s="184" customFormat="1" ht="19.5" customHeight="1">
      <c r="A197" s="185"/>
      <c r="B197" s="193"/>
      <c r="C197" s="265" t="s">
        <v>213</v>
      </c>
      <c r="D197" s="266"/>
      <c r="E197" s="266"/>
      <c r="F197" s="266"/>
      <c r="G197" s="267"/>
      <c r="H197" s="268">
        <f>'Таблица  2'!H17</f>
        <v>2036755</v>
      </c>
      <c r="I197" s="268"/>
      <c r="J197" s="268"/>
      <c r="K197" s="191"/>
      <c r="L197" s="191"/>
    </row>
    <row r="198" spans="1:12" s="184" customFormat="1" ht="18.75" customHeight="1">
      <c r="A198" s="185"/>
      <c r="B198" s="193"/>
      <c r="C198" s="265" t="s">
        <v>386</v>
      </c>
      <c r="D198" s="266"/>
      <c r="E198" s="266"/>
      <c r="F198" s="266"/>
      <c r="G198" s="267"/>
      <c r="H198" s="268">
        <f>'Таблица  2'!H18</f>
        <v>0</v>
      </c>
      <c r="I198" s="268"/>
      <c r="J198" s="268"/>
      <c r="K198" s="191"/>
      <c r="L198" s="191"/>
    </row>
    <row r="199" spans="1:12" s="184" customFormat="1" ht="18.75" customHeight="1">
      <c r="A199" s="185"/>
      <c r="B199" s="193"/>
      <c r="C199" s="265" t="s">
        <v>217</v>
      </c>
      <c r="D199" s="266"/>
      <c r="E199" s="266"/>
      <c r="F199" s="266"/>
      <c r="G199" s="267"/>
      <c r="H199" s="268">
        <f>'Таблица  2'!H19</f>
        <v>498300</v>
      </c>
      <c r="I199" s="268"/>
      <c r="J199" s="268"/>
      <c r="K199" s="191"/>
      <c r="L199" s="191"/>
    </row>
    <row r="200" spans="1:12" s="184" customFormat="1" ht="18.75" customHeight="1">
      <c r="A200" s="185"/>
      <c r="B200" s="193"/>
      <c r="C200" s="265" t="s">
        <v>387</v>
      </c>
      <c r="D200" s="266"/>
      <c r="E200" s="266"/>
      <c r="F200" s="266"/>
      <c r="G200" s="267"/>
      <c r="H200" s="268">
        <f>'Таблица  2'!H20</f>
        <v>1538455</v>
      </c>
      <c r="I200" s="268"/>
      <c r="J200" s="268"/>
      <c r="K200" s="191"/>
      <c r="L200" s="191"/>
    </row>
    <row r="201" spans="1:12" s="184" customFormat="1" ht="18.75" customHeight="1">
      <c r="A201" s="185"/>
      <c r="B201" s="193"/>
      <c r="C201" s="265" t="s">
        <v>388</v>
      </c>
      <c r="D201" s="266"/>
      <c r="E201" s="266"/>
      <c r="F201" s="266"/>
      <c r="G201" s="267"/>
      <c r="H201" s="268">
        <f>'Таблица  2'!H21</f>
        <v>0</v>
      </c>
      <c r="I201" s="268"/>
      <c r="J201" s="268"/>
      <c r="K201" s="191"/>
      <c r="L201" s="191"/>
    </row>
    <row r="202" spans="1:12" s="184" customFormat="1" ht="18.75" customHeight="1">
      <c r="A202" s="185"/>
      <c r="B202" s="194"/>
      <c r="C202" s="265" t="s">
        <v>479</v>
      </c>
      <c r="D202" s="266"/>
      <c r="E202" s="266"/>
      <c r="F202" s="266"/>
      <c r="G202" s="267"/>
      <c r="H202" s="268">
        <f>'Таблица  2'!H22</f>
        <v>47107144.35</v>
      </c>
      <c r="I202" s="268"/>
      <c r="J202" s="268"/>
      <c r="K202" s="191"/>
      <c r="L202" s="191"/>
    </row>
    <row r="203" spans="1:13" s="184" customFormat="1" ht="18.75">
      <c r="A203" s="185"/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  <c r="L203" s="188"/>
      <c r="M203" s="185"/>
    </row>
    <row r="204" spans="1:13" s="184" customFormat="1" ht="18.75" customHeight="1">
      <c r="A204" s="185"/>
      <c r="B204" s="195"/>
      <c r="C204" s="195"/>
      <c r="D204" s="195"/>
      <c r="E204" s="195"/>
      <c r="F204" s="195"/>
      <c r="G204" s="195"/>
      <c r="H204" s="195"/>
      <c r="I204" s="195"/>
      <c r="J204" s="195"/>
      <c r="K204" s="195"/>
      <c r="L204" s="195"/>
      <c r="M204" s="185"/>
    </row>
    <row r="205" spans="1:13" s="184" customFormat="1" ht="18.75">
      <c r="A205" s="185"/>
      <c r="B205" s="269" t="s">
        <v>489</v>
      </c>
      <c r="C205" s="269"/>
      <c r="D205" s="269"/>
      <c r="E205" s="269"/>
      <c r="F205" s="269"/>
      <c r="G205" s="269"/>
      <c r="H205" s="269"/>
      <c r="I205" s="269"/>
      <c r="J205" s="269"/>
      <c r="K205" s="269"/>
      <c r="L205" s="269"/>
      <c r="M205" s="185"/>
    </row>
    <row r="206" spans="1:13" s="184" customFormat="1" ht="18.75" customHeight="1">
      <c r="A206" s="185"/>
      <c r="B206" s="269" t="str">
        <f>F13</f>
        <v>Муниципальное бюджетное общеобразовательное учреждение "Средняя общеобразовательная школа № 16 " г. Уссурийска Уссурийского городского округа</v>
      </c>
      <c r="C206" s="269"/>
      <c r="D206" s="269"/>
      <c r="E206" s="269"/>
      <c r="F206" s="269"/>
      <c r="G206" s="269"/>
      <c r="H206" s="269"/>
      <c r="I206" s="269"/>
      <c r="J206" s="269"/>
      <c r="K206" s="269"/>
      <c r="L206" s="188"/>
      <c r="M206" s="185"/>
    </row>
    <row r="207" spans="1:13" s="184" customFormat="1" ht="18" customHeight="1">
      <c r="A207" s="185"/>
      <c r="B207" s="270"/>
      <c r="C207" s="270"/>
      <c r="D207" s="270"/>
      <c r="E207" s="270"/>
      <c r="F207" s="270"/>
      <c r="G207" s="270"/>
      <c r="H207" s="270"/>
      <c r="I207" s="270"/>
      <c r="J207" s="270"/>
      <c r="K207" s="270"/>
      <c r="L207" s="188"/>
      <c r="M207" s="185"/>
    </row>
    <row r="208" spans="1:13" s="187" customFormat="1" ht="9" customHeight="1">
      <c r="A208" s="186"/>
      <c r="B208" s="262" t="s">
        <v>491</v>
      </c>
      <c r="C208" s="262"/>
      <c r="D208" s="262"/>
      <c r="E208" s="262"/>
      <c r="F208" s="262"/>
      <c r="G208" s="262"/>
      <c r="H208" s="262"/>
      <c r="I208" s="262"/>
      <c r="J208" s="262"/>
      <c r="K208" s="262"/>
      <c r="L208" s="196"/>
      <c r="M208" s="186"/>
    </row>
    <row r="209" spans="1:13" s="184" customFormat="1" ht="42.75" customHeight="1">
      <c r="A209" s="185"/>
      <c r="B209" s="263" t="s">
        <v>490</v>
      </c>
      <c r="C209" s="263"/>
      <c r="D209" s="263"/>
      <c r="E209" s="263"/>
      <c r="F209" s="263"/>
      <c r="G209" s="263"/>
      <c r="H209" s="263"/>
      <c r="I209" s="263"/>
      <c r="J209" s="263"/>
      <c r="K209" s="263"/>
      <c r="L209" s="188"/>
      <c r="M209" s="185"/>
    </row>
    <row r="210" spans="1:13" s="184" customFormat="1" ht="18.75" customHeight="1">
      <c r="A210" s="185"/>
      <c r="B210" s="264" t="s">
        <v>480</v>
      </c>
      <c r="C210" s="264"/>
      <c r="D210" s="264"/>
      <c r="E210" s="264"/>
      <c r="F210" s="264"/>
      <c r="G210" s="264"/>
      <c r="H210" s="264"/>
      <c r="I210" s="264"/>
      <c r="J210" s="264"/>
      <c r="K210" s="264"/>
      <c r="L210" s="188"/>
      <c r="M210" s="185"/>
    </row>
    <row r="211" spans="1:13" s="184" customFormat="1" ht="24.75" customHeight="1">
      <c r="A211" s="185"/>
      <c r="B211" s="264"/>
      <c r="C211" s="264"/>
      <c r="D211" s="264"/>
      <c r="E211" s="264"/>
      <c r="F211" s="264"/>
      <c r="G211" s="264"/>
      <c r="H211" s="264"/>
      <c r="I211" s="264"/>
      <c r="J211" s="264"/>
      <c r="K211" s="264"/>
      <c r="L211" s="188"/>
      <c r="M211" s="185"/>
    </row>
    <row r="212" spans="1:13" s="184" customFormat="1" ht="18.75">
      <c r="A212" s="185"/>
      <c r="B212" s="188"/>
      <c r="C212" s="188"/>
      <c r="D212" s="188"/>
      <c r="E212" s="188"/>
      <c r="F212" s="188"/>
      <c r="G212" s="188"/>
      <c r="H212" s="188"/>
      <c r="I212" s="188"/>
      <c r="J212" s="188"/>
      <c r="K212" s="188"/>
      <c r="L212" s="188"/>
      <c r="M212" s="185"/>
    </row>
    <row r="213" spans="1:13" s="184" customFormat="1" ht="18.75">
      <c r="A213" s="185"/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  <c r="L213" s="188"/>
      <c r="M213" s="185"/>
    </row>
    <row r="214" spans="1:13" s="184" customFormat="1" ht="61.5" customHeight="1">
      <c r="A214" s="185"/>
      <c r="B214" s="263" t="s">
        <v>481</v>
      </c>
      <c r="C214" s="263"/>
      <c r="D214" s="263"/>
      <c r="E214" s="263"/>
      <c r="F214" s="188"/>
      <c r="G214" s="188"/>
      <c r="H214" s="188"/>
      <c r="I214" s="188"/>
      <c r="J214" s="188"/>
      <c r="K214" s="188" t="s">
        <v>482</v>
      </c>
      <c r="L214" s="188"/>
      <c r="M214" s="185"/>
    </row>
    <row r="215" spans="1:13" s="184" customFormat="1" ht="18.75">
      <c r="A215" s="185"/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  <c r="M215" s="185"/>
    </row>
    <row r="216" spans="1:13" s="184" customFormat="1" ht="18.75" customHeight="1">
      <c r="A216" s="185"/>
      <c r="B216" s="263" t="s">
        <v>483</v>
      </c>
      <c r="C216" s="263"/>
      <c r="D216" s="263"/>
      <c r="E216" s="263"/>
      <c r="F216" s="188"/>
      <c r="G216" s="188"/>
      <c r="H216" s="188"/>
      <c r="I216" s="188"/>
      <c r="J216" s="188"/>
      <c r="K216" s="188" t="s">
        <v>487</v>
      </c>
      <c r="L216" s="188"/>
      <c r="M216" s="185"/>
    </row>
    <row r="217" spans="1:13" s="184" customFormat="1" ht="6.75" customHeight="1">
      <c r="A217" s="185"/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8"/>
      <c r="M217" s="185"/>
    </row>
    <row r="218" spans="1:13" s="184" customFormat="1" ht="18.75">
      <c r="A218" s="185"/>
      <c r="B218" s="188"/>
      <c r="C218" s="188"/>
      <c r="D218" s="188"/>
      <c r="E218" s="188"/>
      <c r="F218" s="188"/>
      <c r="G218" s="188"/>
      <c r="H218" s="188"/>
      <c r="I218" s="188"/>
      <c r="J218" s="188" t="s">
        <v>484</v>
      </c>
      <c r="K218" s="188"/>
      <c r="L218" s="188"/>
      <c r="M218" s="185"/>
    </row>
    <row r="219" spans="1:13" s="184" customFormat="1" ht="18.75">
      <c r="A219" s="185"/>
      <c r="B219" s="188" t="s">
        <v>486</v>
      </c>
      <c r="C219" s="188"/>
      <c r="D219" s="188"/>
      <c r="E219" s="188"/>
      <c r="F219" s="188"/>
      <c r="G219" s="188"/>
      <c r="H219" s="188"/>
      <c r="I219" s="188"/>
      <c r="J219" s="188"/>
      <c r="K219" s="188"/>
      <c r="L219" s="188"/>
      <c r="M219" s="185"/>
    </row>
    <row r="220" spans="1:13" s="184" customFormat="1" ht="18.75">
      <c r="A220" s="185"/>
      <c r="B220" s="188" t="s">
        <v>485</v>
      </c>
      <c r="C220" s="188"/>
      <c r="D220" s="188"/>
      <c r="E220" s="188"/>
      <c r="F220" s="188"/>
      <c r="G220" s="188"/>
      <c r="H220" s="188"/>
      <c r="I220" s="188"/>
      <c r="J220" s="188"/>
      <c r="K220" s="188"/>
      <c r="L220" s="188"/>
      <c r="M220" s="185"/>
    </row>
    <row r="221" spans="1:13" s="184" customFormat="1" ht="18.75">
      <c r="A221" s="185"/>
      <c r="B221" s="188"/>
      <c r="C221" s="188"/>
      <c r="D221" s="188"/>
      <c r="E221" s="188"/>
      <c r="F221" s="188"/>
      <c r="G221" s="188"/>
      <c r="H221" s="188"/>
      <c r="I221" s="188"/>
      <c r="J221" s="188"/>
      <c r="K221" s="188"/>
      <c r="L221" s="188"/>
      <c r="M221" s="185"/>
    </row>
    <row r="222" spans="1:13" s="184" customFormat="1" ht="18.75">
      <c r="A222" s="185"/>
      <c r="B222" s="188"/>
      <c r="C222" s="188"/>
      <c r="D222" s="188"/>
      <c r="E222" s="188"/>
      <c r="F222" s="188"/>
      <c r="G222" s="188"/>
      <c r="H222" s="188"/>
      <c r="I222" s="188"/>
      <c r="J222" s="188"/>
      <c r="K222" s="188"/>
      <c r="L222" s="188"/>
      <c r="M222" s="185"/>
    </row>
    <row r="223" spans="1:13" s="184" customFormat="1" ht="18.75">
      <c r="A223" s="185"/>
      <c r="B223" s="185"/>
      <c r="C223" s="185"/>
      <c r="D223" s="185"/>
      <c r="E223" s="185"/>
      <c r="F223" s="185"/>
      <c r="G223" s="185"/>
      <c r="H223" s="185"/>
      <c r="I223" s="185"/>
      <c r="J223" s="185"/>
      <c r="K223" s="185"/>
      <c r="L223" s="185"/>
      <c r="M223" s="185"/>
    </row>
    <row r="224" spans="1:13" s="184" customFormat="1" ht="18.75">
      <c r="A224" s="185"/>
      <c r="B224" s="185"/>
      <c r="C224" s="185"/>
      <c r="D224" s="185"/>
      <c r="E224" s="185"/>
      <c r="F224" s="185"/>
      <c r="G224" s="185"/>
      <c r="H224" s="185"/>
      <c r="I224" s="185"/>
      <c r="J224" s="185"/>
      <c r="K224" s="185"/>
      <c r="L224" s="185"/>
      <c r="M224" s="185"/>
    </row>
    <row r="225" spans="1:13" s="184" customFormat="1" ht="18.75">
      <c r="A225" s="185"/>
      <c r="B225" s="185"/>
      <c r="C225" s="185"/>
      <c r="D225" s="185"/>
      <c r="E225" s="185"/>
      <c r="F225" s="185"/>
      <c r="G225" s="185"/>
      <c r="H225" s="185"/>
      <c r="I225" s="185"/>
      <c r="J225" s="185"/>
      <c r="K225" s="185"/>
      <c r="L225" s="185"/>
      <c r="M225" s="185"/>
    </row>
    <row r="226" s="184" customFormat="1" ht="18"/>
    <row r="227" s="184" customFormat="1" ht="18"/>
    <row r="228" s="184" customFormat="1" ht="18"/>
    <row r="229" s="184" customFormat="1" ht="18"/>
    <row r="230" s="184" customFormat="1" ht="18"/>
    <row r="231" s="184" customFormat="1" ht="18"/>
  </sheetData>
  <sheetProtection password="CCFD" sheet="1" objects="1" scenarios="1" formatCells="0" formatColumns="0" formatRows="0"/>
  <mergeCells count="242">
    <mergeCell ref="A4:C4"/>
    <mergeCell ref="I4:L4"/>
    <mergeCell ref="A5:C5"/>
    <mergeCell ref="A8:L8"/>
    <mergeCell ref="A9:L9"/>
    <mergeCell ref="A10:L10"/>
    <mergeCell ref="A1:C1"/>
    <mergeCell ref="D1:E1"/>
    <mergeCell ref="I1:L1"/>
    <mergeCell ref="D2:E2"/>
    <mergeCell ref="I2:L2"/>
    <mergeCell ref="A3:C3"/>
    <mergeCell ref="D3:E3"/>
    <mergeCell ref="I3:L3"/>
    <mergeCell ref="O16:R16"/>
    <mergeCell ref="A17:E17"/>
    <mergeCell ref="F17:L17"/>
    <mergeCell ref="B11:E11"/>
    <mergeCell ref="A12:L12"/>
    <mergeCell ref="A13:E13"/>
    <mergeCell ref="F13:L13"/>
    <mergeCell ref="A14:E14"/>
    <mergeCell ref="F14:L14"/>
    <mergeCell ref="A18:E18"/>
    <mergeCell ref="F18:L18"/>
    <mergeCell ref="A19:E19"/>
    <mergeCell ref="F19:L19"/>
    <mergeCell ref="A20:L20"/>
    <mergeCell ref="A21:E21"/>
    <mergeCell ref="F21:L21"/>
    <mergeCell ref="A15:E15"/>
    <mergeCell ref="F15:L15"/>
    <mergeCell ref="A16:E16"/>
    <mergeCell ref="F16:L16"/>
    <mergeCell ref="A25:E25"/>
    <mergeCell ref="F25:L25"/>
    <mergeCell ref="A26:E26"/>
    <mergeCell ref="F26:L26"/>
    <mergeCell ref="A27:E27"/>
    <mergeCell ref="F27:L27"/>
    <mergeCell ref="A22:E22"/>
    <mergeCell ref="F22:L22"/>
    <mergeCell ref="A23:E23"/>
    <mergeCell ref="F23:L23"/>
    <mergeCell ref="A24:E24"/>
    <mergeCell ref="F24:L24"/>
    <mergeCell ref="B33:E33"/>
    <mergeCell ref="F33:L33"/>
    <mergeCell ref="B34:E34"/>
    <mergeCell ref="F34:L34"/>
    <mergeCell ref="B35:E35"/>
    <mergeCell ref="F35:L35"/>
    <mergeCell ref="A28:E28"/>
    <mergeCell ref="F28:L28"/>
    <mergeCell ref="A29:L29"/>
    <mergeCell ref="A30:L30"/>
    <mergeCell ref="F31:G31"/>
    <mergeCell ref="B32:E32"/>
    <mergeCell ref="F32:L32"/>
    <mergeCell ref="B39:E39"/>
    <mergeCell ref="F39:L39"/>
    <mergeCell ref="B40:E40"/>
    <mergeCell ref="F40:L40"/>
    <mergeCell ref="B41:E41"/>
    <mergeCell ref="F41:L41"/>
    <mergeCell ref="B36:E36"/>
    <mergeCell ref="F36:L36"/>
    <mergeCell ref="B37:E37"/>
    <mergeCell ref="F37:L37"/>
    <mergeCell ref="B38:E38"/>
    <mergeCell ref="F38:L38"/>
    <mergeCell ref="B45:E45"/>
    <mergeCell ref="F45:L45"/>
    <mergeCell ref="B46:E46"/>
    <mergeCell ref="F46:L46"/>
    <mergeCell ref="B47:E47"/>
    <mergeCell ref="F47:L47"/>
    <mergeCell ref="B42:E42"/>
    <mergeCell ref="F42:L42"/>
    <mergeCell ref="B43:E43"/>
    <mergeCell ref="F43:L43"/>
    <mergeCell ref="B44:E44"/>
    <mergeCell ref="F44:L44"/>
    <mergeCell ref="G53:L53"/>
    <mergeCell ref="G54:G56"/>
    <mergeCell ref="H54:L54"/>
    <mergeCell ref="H55:H56"/>
    <mergeCell ref="I55:I56"/>
    <mergeCell ref="J55:J56"/>
    <mergeCell ref="K55:L55"/>
    <mergeCell ref="B48:E48"/>
    <mergeCell ref="F48:L48"/>
    <mergeCell ref="B49:E49"/>
    <mergeCell ref="F49:L49"/>
    <mergeCell ref="A50:L51"/>
    <mergeCell ref="A52:L52"/>
    <mergeCell ref="A57:D57"/>
    <mergeCell ref="A58:D58"/>
    <mergeCell ref="A59:D59"/>
    <mergeCell ref="A60:D60"/>
    <mergeCell ref="A61:D61"/>
    <mergeCell ref="A62:D62"/>
    <mergeCell ref="A53:D56"/>
    <mergeCell ref="E53:E56"/>
    <mergeCell ref="F53:F56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A92:D92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J116:L116"/>
    <mergeCell ref="A122:L123"/>
    <mergeCell ref="A124:L124"/>
    <mergeCell ref="A125:L125"/>
    <mergeCell ref="A126:E126"/>
    <mergeCell ref="F126:H126"/>
    <mergeCell ref="I126:L126"/>
    <mergeCell ref="A111:D111"/>
    <mergeCell ref="A112:L112"/>
    <mergeCell ref="A113:L113"/>
    <mergeCell ref="A114:A117"/>
    <mergeCell ref="B114:B117"/>
    <mergeCell ref="C114:C117"/>
    <mergeCell ref="D114:L114"/>
    <mergeCell ref="D115:F116"/>
    <mergeCell ref="G115:L115"/>
    <mergeCell ref="G116:I116"/>
    <mergeCell ref="A129:E129"/>
    <mergeCell ref="F129:H129"/>
    <mergeCell ref="I129:L129"/>
    <mergeCell ref="A130:E130"/>
    <mergeCell ref="F130:H130"/>
    <mergeCell ref="I130:L130"/>
    <mergeCell ref="A127:E127"/>
    <mergeCell ref="F127:H127"/>
    <mergeCell ref="I127:L127"/>
    <mergeCell ref="A128:E128"/>
    <mergeCell ref="F128:H128"/>
    <mergeCell ref="I128:L128"/>
    <mergeCell ref="A135:E135"/>
    <mergeCell ref="F135:H135"/>
    <mergeCell ref="I135:L135"/>
    <mergeCell ref="A136:E136"/>
    <mergeCell ref="F136:H136"/>
    <mergeCell ref="I136:L136"/>
    <mergeCell ref="A131:E131"/>
    <mergeCell ref="F131:H131"/>
    <mergeCell ref="I131:L131"/>
    <mergeCell ref="A132:L133"/>
    <mergeCell ref="A134:E134"/>
    <mergeCell ref="F134:H134"/>
    <mergeCell ref="I134:L134"/>
    <mergeCell ref="A180:M180"/>
    <mergeCell ref="B181:L181"/>
    <mergeCell ref="B182:K183"/>
    <mergeCell ref="B184:K184"/>
    <mergeCell ref="B185:K185"/>
    <mergeCell ref="B187:E187"/>
    <mergeCell ref="A137:E137"/>
    <mergeCell ref="F137:H137"/>
    <mergeCell ref="I137:L137"/>
    <mergeCell ref="A138:E138"/>
    <mergeCell ref="F138:H138"/>
    <mergeCell ref="I138:L138"/>
    <mergeCell ref="C192:G192"/>
    <mergeCell ref="H192:J192"/>
    <mergeCell ref="C193:G193"/>
    <mergeCell ref="H193:J193"/>
    <mergeCell ref="C194:G194"/>
    <mergeCell ref="H194:J194"/>
    <mergeCell ref="C188:G189"/>
    <mergeCell ref="H188:J189"/>
    <mergeCell ref="C190:G190"/>
    <mergeCell ref="H190:J190"/>
    <mergeCell ref="C191:G191"/>
    <mergeCell ref="H191:J191"/>
    <mergeCell ref="C198:G198"/>
    <mergeCell ref="H198:J198"/>
    <mergeCell ref="C199:G199"/>
    <mergeCell ref="H199:J199"/>
    <mergeCell ref="C200:G200"/>
    <mergeCell ref="H200:J200"/>
    <mergeCell ref="C195:G195"/>
    <mergeCell ref="H195:J195"/>
    <mergeCell ref="C196:G196"/>
    <mergeCell ref="H196:J196"/>
    <mergeCell ref="C197:G197"/>
    <mergeCell ref="H197:J197"/>
    <mergeCell ref="B208:K208"/>
    <mergeCell ref="B209:K209"/>
    <mergeCell ref="B210:K211"/>
    <mergeCell ref="B214:E214"/>
    <mergeCell ref="B216:E216"/>
    <mergeCell ref="C201:G201"/>
    <mergeCell ref="H201:J201"/>
    <mergeCell ref="C202:G202"/>
    <mergeCell ref="H202:J202"/>
    <mergeCell ref="B205:L205"/>
    <mergeCell ref="B206:K207"/>
  </mergeCells>
  <conditionalFormatting sqref="O14:S14 O8">
    <cfRule type="cellIs" priority="1" dxfId="1" operator="lessThan">
      <formula>0</formula>
    </cfRule>
  </conditionalFormatting>
  <printOptions/>
  <pageMargins left="0.48" right="0.21" top="0.5118110236220472" bottom="0.1968503937007874" header="0.31496062992125984" footer="0.31496062992125984"/>
  <pageSetup horizontalDpi="600" verticalDpi="600" orientation="portrait" paperSize="9" scale="36" r:id="rId1"/>
  <rowBreaks count="3" manualBreakCount="3">
    <brk id="42" max="11" man="1"/>
    <brk id="111" max="11" man="1"/>
    <brk id="17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user</cp:lastModifiedBy>
  <cp:lastPrinted>2017-03-01T04:59:44Z</cp:lastPrinted>
  <dcterms:created xsi:type="dcterms:W3CDTF">2007-11-01T06:06:06Z</dcterms:created>
  <dcterms:modified xsi:type="dcterms:W3CDTF">2017-03-13T23:10:06Z</dcterms:modified>
  <cp:category/>
  <cp:version/>
  <cp:contentType/>
  <cp:contentStatus/>
</cp:coreProperties>
</file>