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010" activeTab="4"/>
  </bookViews>
  <sheets>
    <sheet name="расшифровка 4" sheetId="1" r:id="rId1"/>
    <sheet name="расшифровка 5" sheetId="2" r:id="rId2"/>
    <sheet name="расшифровка2" sheetId="3" r:id="rId3"/>
    <sheet name="расшифровка (4) 28 02" sheetId="4" r:id="rId4"/>
    <sheet name="расшифровка (5)28.02" sheetId="5" r:id="rId5"/>
    <sheet name="расшифровка (2)28.02" sheetId="6" r:id="rId6"/>
  </sheets>
  <definedNames>
    <definedName name="_xlnm.Print_Area" localSheetId="5">'расшифровка (2)28.02'!$A$9:$J$351</definedName>
    <definedName name="_xlnm.Print_Area" localSheetId="3">'расшифровка (4) 28 02'!$A$9:$J$353</definedName>
    <definedName name="_xlnm.Print_Area" localSheetId="4">'расшифровка (5)28.02'!$A$9:$J$351</definedName>
    <definedName name="_xlnm.Print_Area" localSheetId="0">'расшифровка 4'!$A$9:$J$353</definedName>
    <definedName name="_xlnm.Print_Area" localSheetId="1">'расшифровка 5'!$A$9:$J$351</definedName>
    <definedName name="_xlnm.Print_Area" localSheetId="2">'расшифровка2'!$A$9:$J$351</definedName>
  </definedNames>
  <calcPr fullCalcOnLoad="1"/>
</workbook>
</file>

<file path=xl/sharedStrings.xml><?xml version="1.0" encoding="utf-8"?>
<sst xmlns="http://schemas.openxmlformats.org/spreadsheetml/2006/main" count="2572" uniqueCount="301">
  <si>
    <t>Сведения об учреждении</t>
  </si>
  <si>
    <t>полное</t>
  </si>
  <si>
    <t xml:space="preserve">Муниципальное бюджетное общеобразовательное учреждение </t>
  </si>
  <si>
    <t>наименование</t>
  </si>
  <si>
    <t>"Средняя общеобразовательная школа № 28"</t>
  </si>
  <si>
    <t>Юридический адрес:__________________________________________________</t>
  </si>
  <si>
    <t>г.Уссурийск  ул. Владивостокское шоссе , 113-а</t>
  </si>
  <si>
    <t>количество классов ( групп)___________________________________________</t>
  </si>
  <si>
    <t>количество детей  ___________________________________________________</t>
  </si>
  <si>
    <t>Штатная численность</t>
  </si>
  <si>
    <t>Фактическая численность</t>
  </si>
  <si>
    <t>№</t>
  </si>
  <si>
    <t>адрес</t>
  </si>
  <si>
    <t>общая площадь</t>
  </si>
  <si>
    <t>год постройки</t>
  </si>
  <si>
    <t>объем здания</t>
  </si>
  <si>
    <t>остаточная стоимость</t>
  </si>
  <si>
    <t>наименование учреждения</t>
  </si>
  <si>
    <t>Дата:</t>
  </si>
  <si>
    <t>"      "                            20   год</t>
  </si>
  <si>
    <t>I.  Расчет расходов по виду расходов 111 "Фондоплаты труда"</t>
  </si>
  <si>
    <t>КОСГУ</t>
  </si>
  <si>
    <t>Наименование</t>
  </si>
  <si>
    <t>Сумма (руб)</t>
  </si>
  <si>
    <t>2017 год</t>
  </si>
  <si>
    <t xml:space="preserve">2018 год </t>
  </si>
  <si>
    <t>2019 год</t>
  </si>
  <si>
    <t>Заработная плата</t>
  </si>
  <si>
    <t>ИТОГО ПО ВИДУ РАСХОДОВ 111</t>
  </si>
  <si>
    <t>II.  Расчет расходов по виду расходов 119 "Взносы по обязательному социальному страхованию на выплаты по оплате труда работников и иные выплаты работникам учреждений"</t>
  </si>
  <si>
    <t>Начисления на выплаты по оплате труда</t>
  </si>
  <si>
    <t>ИТОГО ПО ВИДУ РАСХОДОВ 119</t>
  </si>
  <si>
    <t>III.  Расчет расходов по виду расходов 112 "Иные выплаты персоналу учреждений, за исключением фонда оплаты труда"</t>
  </si>
  <si>
    <t>№ п./п.</t>
  </si>
  <si>
    <t>2018 год</t>
  </si>
  <si>
    <t>2019  год</t>
  </si>
  <si>
    <t>Прочие выплаты</t>
  </si>
  <si>
    <t>Суточные при служебных командировках</t>
  </si>
  <si>
    <t>Суточные при командировках на курсы повышения квалификации</t>
  </si>
  <si>
    <t>Транспортные услуги</t>
  </si>
  <si>
    <t>Оплата проезда при командировках на курсы повышения квалификации</t>
  </si>
  <si>
    <t>Прочие услуги</t>
  </si>
  <si>
    <t>Найм жилых помещений при служебных командировках</t>
  </si>
  <si>
    <t>Прочие расходы</t>
  </si>
  <si>
    <t>Выездные соревнования (питание, проживание спортсменов)</t>
  </si>
  <si>
    <t>ИТОГО ПО ВИДУ РАСХОДОВ 112</t>
  </si>
  <si>
    <t>IV.  Расчет расходов по виду расходов 113 "Иные выплаты, за исключением фонда оплаты труда учреждений, лицам, привлекаемым согласно законодательству для выполнения отдельных полномочий "</t>
  </si>
  <si>
    <t>ИТОГО ПО ВИДУ РАСХОДОВ 113</t>
  </si>
  <si>
    <t>V.  Расчет расходов по виду расходов 360 "Иные выплаты населению "</t>
  </si>
  <si>
    <t>Трудоустройство несовершеннолетних граждан (трудовые бригады)</t>
  </si>
  <si>
    <t>ИТОГО ПО ВИДУ РАСХОДОВ 360</t>
  </si>
  <si>
    <t>VI.  Расчет расходов по виду расходов 831 "Исполнение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 "</t>
  </si>
  <si>
    <t>возмещение истцу расходов на государственную пошлину и уплата неустойки, оплата расходов на экспертизу судебным актом, возмещение ущерба должностным лицом по суду</t>
  </si>
  <si>
    <t>ИТОГО ПО ВИДУ РАСХОДОВ 831</t>
  </si>
  <si>
    <t>VII.  Расчет расходов по виду расходов 851 "Уплата налога на имущество организаций и земельного налога "</t>
  </si>
  <si>
    <t xml:space="preserve">Остаточная (кадастровая) стоимость </t>
  </si>
  <si>
    <t>Ставка налога%</t>
  </si>
  <si>
    <t>Налог на имущество</t>
  </si>
  <si>
    <t>Земельный налог</t>
  </si>
  <si>
    <t>ИТОГО ПО ВИДУ РАСХОДОВ 851</t>
  </si>
  <si>
    <t>VIII.  Расчет расходов по виду расходов 852 "Уплата прочих налогов, сборов  "</t>
  </si>
  <si>
    <t>Год выпуска автотранспортного средства</t>
  </si>
  <si>
    <t>Количество автотранспортного средства</t>
  </si>
  <si>
    <t>2018год</t>
  </si>
  <si>
    <t>Транспортный налог</t>
  </si>
  <si>
    <t xml:space="preserve">Плата за загрязнение окружающей среды </t>
  </si>
  <si>
    <t>х</t>
  </si>
  <si>
    <t>ИТОГО ПО ВИДУ РАСХОДОВ 852</t>
  </si>
  <si>
    <t>VIIII.  Расчет расходов по виду расходов 853 "Уплата иных платежей"</t>
  </si>
  <si>
    <t xml:space="preserve">Уплата штрафов, пеней ( в т.ч.  за несвоевременную уплату налогов и сборов) </t>
  </si>
  <si>
    <t>ИТОГО ПО ВИДУ РАСХОДОВ 853</t>
  </si>
  <si>
    <t>X.  Расчет расходов по виду расходов 243 "Закупка товаров, работ, услуг в целях капитального ремонта государственного (муниципального)  имущества"</t>
  </si>
  <si>
    <t>Количество</t>
  </si>
  <si>
    <r>
      <t xml:space="preserve">Средняя стоимость 
</t>
    </r>
    <r>
      <rPr>
        <i/>
        <sz val="10"/>
        <rFont val="Times New Roman"/>
        <family val="1"/>
      </rPr>
      <t>( руб.)</t>
    </r>
  </si>
  <si>
    <t>Услуги по содержанию имущества</t>
  </si>
  <si>
    <t>Капитальный ремонт зданий и сооружений (расшифровать)</t>
  </si>
  <si>
    <t>Проекты</t>
  </si>
  <si>
    <t>ИТОГО ПО ВИДУ РАСХОДОВ 243</t>
  </si>
  <si>
    <t>XI.  Расчет расходов по виду расходов 417 "Капитальные вложения на строительство объектов недвижимого имущества государственными (муниципальными) учреждениями"</t>
  </si>
  <si>
    <t>ИТОГО ПО ВИДУ РАСХОДОВ 417</t>
  </si>
  <si>
    <t>XII.  Расчет расходов по виду расходов 244"Прочая закупка товаров, работ и услуг для обеспечения государственных (муниципальных) нужд"</t>
  </si>
  <si>
    <t>а) 221 "Услуги связи"</t>
  </si>
  <si>
    <t xml:space="preserve">Наименование показателя </t>
  </si>
  <si>
    <t>Единица измерения</t>
  </si>
  <si>
    <t xml:space="preserve">       6=4*5*12</t>
  </si>
  <si>
    <t>Повременная оплата междугородных, международных и местных телефонных соединений</t>
  </si>
  <si>
    <t>Абонентская плата</t>
  </si>
  <si>
    <t>оплата по километражу</t>
  </si>
  <si>
    <t>определитель номера</t>
  </si>
  <si>
    <t>радиоточка</t>
  </si>
  <si>
    <t>выход в город</t>
  </si>
  <si>
    <t>установка телефона</t>
  </si>
  <si>
    <t>интернет  (бухгалтерия)</t>
  </si>
  <si>
    <t>Итого по статье 221</t>
  </si>
  <si>
    <r>
      <t xml:space="preserve">Стоимость 1 гигабайта
</t>
    </r>
    <r>
      <rPr>
        <i/>
        <sz val="10"/>
        <rFont val="Times New Roman"/>
        <family val="1"/>
      </rPr>
      <t xml:space="preserve">(тыс. руб.) </t>
    </r>
  </si>
  <si>
    <t>Стоимость аренды канала</t>
  </si>
  <si>
    <t>2017 год   Сумма (.руб.)</t>
  </si>
  <si>
    <t>7=4*6+6</t>
  </si>
  <si>
    <t xml:space="preserve">Подключение и использование Глобальной сети Интернет, оплата услуг связи при обмене электронными данными УФК с ОФК, а также УФК и ОФК с другими внешними абонентами </t>
  </si>
  <si>
    <t>б)  222 "Транспортные услуги"</t>
  </si>
  <si>
    <t>Количество человек</t>
  </si>
  <si>
    <r>
      <t xml:space="preserve">Средняя стоимость 
услуг в месяц  
</t>
    </r>
    <r>
      <rPr>
        <i/>
        <sz val="10"/>
        <rFont val="Times New Roman"/>
        <family val="1"/>
      </rPr>
      <t xml:space="preserve">(тыс.руб.) </t>
    </r>
  </si>
  <si>
    <t>Период предоставления услуг (количество месяцев)</t>
  </si>
  <si>
    <t xml:space="preserve">2017 год  </t>
  </si>
  <si>
    <t>Найм транспортных средств</t>
  </si>
  <si>
    <t>Оплата проезда при служебных командировках</t>
  </si>
  <si>
    <t>Итого по статье 222</t>
  </si>
  <si>
    <t>в) 223 "Коммунальные услуги"</t>
  </si>
  <si>
    <t>7=5*6</t>
  </si>
  <si>
    <t>Оплата отопления и горячего водоснабжения</t>
  </si>
  <si>
    <t>Г/кал</t>
  </si>
  <si>
    <t>Холодное  водоснабжение</t>
  </si>
  <si>
    <t>куб.м</t>
  </si>
  <si>
    <t>Водоотведение</t>
  </si>
  <si>
    <t>Потребление электроэнергии</t>
  </si>
  <si>
    <t>КВТ./час</t>
  </si>
  <si>
    <t>Итого по статье 223</t>
  </si>
  <si>
    <t>г) 224 "Арендная плата за пользование имуществом"</t>
  </si>
  <si>
    <t>Аренда зданий (помещений, сооружений)</t>
  </si>
  <si>
    <t>Аренда  транспортных средств</t>
  </si>
  <si>
    <t>Итого по статье 224</t>
  </si>
  <si>
    <t>д) 225 " Услуги по содержанию имущества"</t>
  </si>
  <si>
    <t>6=4*5</t>
  </si>
  <si>
    <t>Содержание в чистоте и техническое обслуживание помещений, зданий, дворов и сооружений (расшифровать)</t>
  </si>
  <si>
    <t>в том числе вывоз мусора</t>
  </si>
  <si>
    <t>дератизация</t>
  </si>
  <si>
    <t>обслуживание АПС</t>
  </si>
  <si>
    <t>облуживание расходомеров ХВС</t>
  </si>
  <si>
    <t>обслуживание теплосчетчиков</t>
  </si>
  <si>
    <t>наружная помывка окон</t>
  </si>
  <si>
    <t>промывка системы отопления</t>
  </si>
  <si>
    <r>
      <t xml:space="preserve">Текущий ремонт зданий и сооружений  </t>
    </r>
    <r>
      <rPr>
        <b/>
        <sz val="10"/>
        <rFont val="Times New Roman"/>
        <family val="1"/>
      </rPr>
      <t xml:space="preserve">промывка </t>
    </r>
    <r>
      <rPr>
        <sz val="10"/>
        <rFont val="Times New Roman"/>
        <family val="1"/>
      </rPr>
      <t>(радиаторы 7-ми секционные)</t>
    </r>
  </si>
  <si>
    <r>
      <t xml:space="preserve">Текущий и аварийный  ремонт зданий и сооружений систем ХВС </t>
    </r>
  </si>
  <si>
    <t>текущий ремонт к новому учебному году</t>
  </si>
  <si>
    <t>Оплата услуг по техническому обслуживанию и ремонту оборудования и инвентаря (кондиционеры, холодильники и т.д.) в части административно - хозяйственного обеспечения :</t>
  </si>
  <si>
    <t>Технически осмотр автобуса</t>
  </si>
  <si>
    <t>Заправка картриджа</t>
  </si>
  <si>
    <t>Техническое обслуживание навигационной системы</t>
  </si>
  <si>
    <t>Итого по статье 225</t>
  </si>
  <si>
    <t>е) 226 "Прочие услуги"</t>
  </si>
  <si>
    <t xml:space="preserve">Прочие услуги </t>
  </si>
  <si>
    <t>приобретение лицензионных программ</t>
  </si>
  <si>
    <t>Монтаж наружного электроосвещения</t>
  </si>
  <si>
    <t>обслуживание 1С</t>
  </si>
  <si>
    <t>Обучение по ТБ</t>
  </si>
  <si>
    <t>Медосмотр</t>
  </si>
  <si>
    <t>Оплата услуг  вневедомственной охраны</t>
  </si>
  <si>
    <t>экспертиза зданий</t>
  </si>
  <si>
    <t>Страхование автогражданской ответственности</t>
  </si>
  <si>
    <t>Медосмотр водителя</t>
  </si>
  <si>
    <t>Найм жилых помещений при командировках на повышение квалификации</t>
  </si>
  <si>
    <t>Итого по статье 226</t>
  </si>
  <si>
    <t>ё)  290 "Прочие расходы"</t>
  </si>
  <si>
    <t xml:space="preserve">Приобретение призов и подарков </t>
  </si>
  <si>
    <t>Представительские расходы</t>
  </si>
  <si>
    <t>Повышение квалификации</t>
  </si>
  <si>
    <t>Технический осмотр автобусов</t>
  </si>
  <si>
    <t>Итого по статье 290</t>
  </si>
  <si>
    <t>ж) 310 "Увеличение стоимости основных средств"</t>
  </si>
  <si>
    <t xml:space="preserve">Приобретение учебников </t>
  </si>
  <si>
    <t>Приобретение оргтехники</t>
  </si>
  <si>
    <t>3</t>
  </si>
  <si>
    <t>Приобретение средств вычислительной техники  (расшифровать)</t>
  </si>
  <si>
    <t>Приобретение имущества  (расшифровать)</t>
  </si>
  <si>
    <t xml:space="preserve">в том числе: </t>
  </si>
  <si>
    <t xml:space="preserve">ИТОГО Субвенция </t>
  </si>
  <si>
    <t>Итого по статье 310</t>
  </si>
  <si>
    <t>з) 340 "Увеличение стоимости материальных запасов"</t>
  </si>
  <si>
    <t>ед.изм.</t>
  </si>
  <si>
    <t>Канцелярские принадлежности:</t>
  </si>
  <si>
    <t>Итого</t>
  </si>
  <si>
    <t>Строительные материалы</t>
  </si>
  <si>
    <t xml:space="preserve">материалы для обслуживания хоккейной коробки </t>
  </si>
  <si>
    <t>расшифровать</t>
  </si>
  <si>
    <t>Приобретение запасных частей ко всем видам вычислительной техники.</t>
  </si>
  <si>
    <t xml:space="preserve">шт. </t>
  </si>
  <si>
    <t>Приобретение запасных частей в части административно-хозяйственного обеспечения</t>
  </si>
  <si>
    <t>Прочие материалы (расшифровать)</t>
  </si>
  <si>
    <t xml:space="preserve">Горюче - смазочные материалы, включая специальное топливо, эксплуатационные жидкости для автомобилей </t>
  </si>
  <si>
    <t>Итого по статье 340</t>
  </si>
  <si>
    <t>ИТОГО ПО ВИДУ РАСХОДОВ 244</t>
  </si>
  <si>
    <t xml:space="preserve">Субсидия на финансовое обеспечение выполнения муниципального задания , ВСЕГО: </t>
  </si>
  <si>
    <t>Руководитель учреждения</t>
  </si>
  <si>
    <t>(подпись)</t>
  </si>
  <si>
    <t>Главный бухгалтер</t>
  </si>
  <si>
    <t>Примечание* В  столбеце "Наименование показателя", допускается изменения показателей , обязательно проставлять единицы измерения !!!</t>
  </si>
  <si>
    <t>Расчеты (обоснования)  к плану финансово-хозяйственной деятельности на 2017 год                                                                                                              (Субсидия на финансовое обеспечение выполнения муниципального задания)</t>
  </si>
  <si>
    <t>Наименование расходов</t>
  </si>
  <si>
    <t>Средняя стоимость,руб</t>
  </si>
  <si>
    <r>
      <t xml:space="preserve">Средняя стоимость  
</t>
    </r>
    <r>
      <rPr>
        <i/>
        <sz val="10"/>
        <rFont val="Times New Roman"/>
        <family val="1"/>
      </rPr>
      <t>(руб.)</t>
    </r>
  </si>
  <si>
    <t>Размер потребления ресурсов</t>
  </si>
  <si>
    <t>* Штатное расписание прилагается</t>
  </si>
  <si>
    <t>Пособие на ребенка до достижения им возраста 3-х лет</t>
  </si>
  <si>
    <t>Сумма (руб.)</t>
  </si>
  <si>
    <t>Госпошлина учреждения-ответчика по решению суда</t>
  </si>
  <si>
    <t xml:space="preserve">Единица измерения </t>
  </si>
  <si>
    <t>параллельный телефон</t>
  </si>
  <si>
    <t>сигнализация</t>
  </si>
  <si>
    <t>Тариф (с учетом НДС), руб.</t>
  </si>
  <si>
    <t>Ставка арендной платы</t>
  </si>
  <si>
    <t>Стоимость с учетом НДС, руб..</t>
  </si>
  <si>
    <t xml:space="preserve">Оплата услуг по техническому обслуживанию и ремонту вычислительной техники (принтер, компьютер) :  принтер </t>
  </si>
  <si>
    <t>Изготовление баннеров</t>
  </si>
  <si>
    <t>Приобретение программного обеспечения  1С, почтовый агент</t>
  </si>
  <si>
    <t>Количество дней (мес.)</t>
  </si>
  <si>
    <t>Средний размер выплаты (пособия) на одного работника, руб.</t>
  </si>
  <si>
    <t>Средний размер выплаты  на одного человека, руб.</t>
  </si>
  <si>
    <t xml:space="preserve">Количество дней </t>
  </si>
  <si>
    <t>Стоимость</t>
  </si>
  <si>
    <t xml:space="preserve">Наименование расходов
</t>
  </si>
  <si>
    <t xml:space="preserve">Наименование расходов                                                             </t>
  </si>
  <si>
    <t xml:space="preserve">Наименование расходов           </t>
  </si>
  <si>
    <t>Количество номеров</t>
  </si>
  <si>
    <t>Количество платежей в год</t>
  </si>
  <si>
    <r>
      <t xml:space="preserve">Стоимость за единицу,
</t>
    </r>
    <r>
      <rPr>
        <i/>
        <sz val="10"/>
        <rFont val="Times New Roman"/>
        <family val="1"/>
      </rPr>
      <t>( руб.)</t>
    </r>
  </si>
  <si>
    <t xml:space="preserve">Наименование расходов          </t>
  </si>
  <si>
    <t xml:space="preserve">ННаименование расходов          </t>
  </si>
  <si>
    <t>Расчеты (обоснования)  к плану финансово-хозяйственной деятельности на 2017 год                                                                                                                          (Субсидии, предоставляемые в соответствии с абзацем пункта 1 статьи 78.1 Бюджетного кодекса Российской Федерации)</t>
  </si>
  <si>
    <t>Расчеты (обоснования)  к плану финансово-хозяйственной деятельности на 2017 год                                                                                                                           (Поступления от оказания услуг (выполнения работ) на платной основе и от иной приносящей доход деятельности)</t>
  </si>
  <si>
    <t>Муниципальное бюджетное общеобразовательное учреждение "Средняя общеобразовательная школа № 16 " г. Уссурийска Уссурийского городского округа</t>
  </si>
  <si>
    <t>м3</t>
  </si>
  <si>
    <t>м2</t>
  </si>
  <si>
    <t>мес</t>
  </si>
  <si>
    <t>шт</t>
  </si>
  <si>
    <t xml:space="preserve">стол ученический </t>
  </si>
  <si>
    <t xml:space="preserve">стул ученический </t>
  </si>
  <si>
    <t>Е.В.Хегай</t>
  </si>
  <si>
    <t>Г.С.Севоловская</t>
  </si>
  <si>
    <t xml:space="preserve">з/части к орг. Технике( катриджи) </t>
  </si>
  <si>
    <t>бумага</t>
  </si>
  <si>
    <t>пач</t>
  </si>
  <si>
    <t>моющие средства</t>
  </si>
  <si>
    <t>файлы</t>
  </si>
  <si>
    <t>краска</t>
  </si>
  <si>
    <t>бан</t>
  </si>
  <si>
    <t>"      "                                 20            год</t>
  </si>
  <si>
    <t>"      "                                 20           год</t>
  </si>
  <si>
    <t>комплекты горячих блюд для организации питания учащихся</t>
  </si>
  <si>
    <t>изготовление бланков аттестатов с приложениями</t>
  </si>
  <si>
    <t>мел</t>
  </si>
  <si>
    <t>журналы классные</t>
  </si>
  <si>
    <t>приобретение учебников</t>
  </si>
  <si>
    <t>Обучение по пожарному минимуму</t>
  </si>
  <si>
    <t>чел</t>
  </si>
  <si>
    <t>электрозамеры</t>
  </si>
  <si>
    <t>проверка огнезащитной кровли</t>
  </si>
  <si>
    <t xml:space="preserve">зарядка огнетушителей </t>
  </si>
  <si>
    <t>проверка огнетушителей</t>
  </si>
  <si>
    <t>уе</t>
  </si>
  <si>
    <t>ус</t>
  </si>
  <si>
    <r>
      <t xml:space="preserve">Средняя стоимость 
услуг в месяц  
</t>
    </r>
    <r>
      <rPr>
        <i/>
        <sz val="10"/>
        <rFont val="Times New Roman"/>
        <family val="1"/>
      </rPr>
      <t xml:space="preserve">(руб.) </t>
    </r>
  </si>
  <si>
    <t xml:space="preserve">ремонт лестничных клеток </t>
  </si>
  <si>
    <t xml:space="preserve">ремонт полов в кабинетах </t>
  </si>
  <si>
    <t xml:space="preserve">ремонт дверей </t>
  </si>
  <si>
    <t>подписка на периодические издания</t>
  </si>
  <si>
    <t xml:space="preserve">оплата услуг охраны посредствам выставления поста </t>
  </si>
  <si>
    <t>час</t>
  </si>
  <si>
    <t>информациооные услуги</t>
  </si>
  <si>
    <t xml:space="preserve">компьютер </t>
  </si>
  <si>
    <t xml:space="preserve">проекторы , экраны, стелажи </t>
  </si>
  <si>
    <t>8</t>
  </si>
  <si>
    <t>74487,50</t>
  </si>
  <si>
    <t>папки</t>
  </si>
  <si>
    <t xml:space="preserve">папки </t>
  </si>
  <si>
    <t>кг</t>
  </si>
  <si>
    <t>крепление для проекторов</t>
  </si>
  <si>
    <t xml:space="preserve">лопаты снегоочистительные </t>
  </si>
  <si>
    <t>электротовары ( лампы, розетки, провод)</t>
  </si>
  <si>
    <t>кисти</t>
  </si>
  <si>
    <t>шпатлевка</t>
  </si>
  <si>
    <t xml:space="preserve">хоз. Товары ( моющие средства) </t>
  </si>
  <si>
    <t xml:space="preserve">веники. Метла </t>
  </si>
  <si>
    <t>катриджи</t>
  </si>
  <si>
    <t>интернет ( край)</t>
  </si>
  <si>
    <t>-28256 на 221</t>
  </si>
  <si>
    <t>+28256 с225</t>
  </si>
  <si>
    <t>+29405,60 с 310</t>
  </si>
  <si>
    <t>+9997,40 с 310</t>
  </si>
  <si>
    <t>+20,90</t>
  </si>
  <si>
    <t>+0,54</t>
  </si>
  <si>
    <t>+457,19</t>
  </si>
  <si>
    <t>с 226</t>
  </si>
  <si>
    <t>-478,63 на 223</t>
  </si>
  <si>
    <t>экологические проекты</t>
  </si>
  <si>
    <t>-12755 на 221</t>
  </si>
  <si>
    <t>-18387 на 221</t>
  </si>
  <si>
    <t>интернет  (бухгалтерия,заместители директора, директор, билиотека)</t>
  </si>
  <si>
    <t>+18387 с 226  + 12755 с 225</t>
  </si>
  <si>
    <t>+14763 с 310</t>
  </si>
  <si>
    <t>-14763 на 226</t>
  </si>
  <si>
    <t>усл</t>
  </si>
  <si>
    <t xml:space="preserve">плата за загрязнение окружающей среды </t>
  </si>
  <si>
    <t>комплекты блюд для организации питания в пришкольном лагере</t>
  </si>
  <si>
    <t>государственная пошлины (в том числе, уплата государственной пошлины учреждением-ответчиком по решению суда)</t>
  </si>
  <si>
    <t>услуга</t>
  </si>
  <si>
    <t xml:space="preserve">Приобретение программного обеспечения  </t>
  </si>
  <si>
    <t>10</t>
  </si>
  <si>
    <t>74423,83</t>
  </si>
  <si>
    <t>-20000</t>
  </si>
  <si>
    <t>+20000</t>
  </si>
  <si>
    <t>+119079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</si>
</sst>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0.0%"/>
    <numFmt numFmtId="167" formatCode="_-* #,##0_р_._-;\-* #,##0_р_._-;_-* &quot;-&quot;??_р_._-;_-@_-"/>
    <numFmt numFmtId="168" formatCode="000000"/>
    <numFmt numFmtId="169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  <font>
      <b/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Arial Cyr"/>
      <family val="0"/>
    </font>
    <font>
      <sz val="10"/>
      <color theme="1"/>
      <name val="Calibri"/>
      <family val="2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7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/>
      <protection/>
    </xf>
    <xf numFmtId="0" fontId="2" fillId="0" borderId="0" xfId="52">
      <alignment/>
      <protection/>
    </xf>
    <xf numFmtId="0" fontId="4" fillId="0" borderId="10" xfId="52" applyFont="1" applyBorder="1" applyAlignment="1">
      <alignment horizontal="center"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10" xfId="52" applyFont="1" applyBorder="1">
      <alignment/>
      <protection/>
    </xf>
    <xf numFmtId="2" fontId="4" fillId="0" borderId="10" xfId="52" applyNumberFormat="1" applyFont="1" applyBorder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vertical="center" wrapText="1"/>
      <protection/>
    </xf>
    <xf numFmtId="0" fontId="3" fillId="0" borderId="0" xfId="52" applyFont="1" applyBorder="1" applyAlignment="1" applyProtection="1">
      <alignment vertical="center"/>
      <protection locked="0"/>
    </xf>
    <xf numFmtId="0" fontId="2" fillId="0" borderId="0" xfId="52" applyProtection="1">
      <alignment/>
      <protection/>
    </xf>
    <xf numFmtId="0" fontId="4" fillId="0" borderId="0" xfId="52" applyFont="1" applyBorder="1" applyAlignment="1" applyProtection="1">
      <alignment horizontal="center" vertical="center"/>
      <protection/>
    </xf>
    <xf numFmtId="0" fontId="4" fillId="0" borderId="0" xfId="52" applyFont="1" applyBorder="1" applyAlignment="1" applyProtection="1">
      <alignment vertical="center"/>
      <protection/>
    </xf>
    <xf numFmtId="0" fontId="4" fillId="0" borderId="0" xfId="52" applyFont="1" applyProtection="1">
      <alignment/>
      <protection/>
    </xf>
    <xf numFmtId="0" fontId="8" fillId="0" borderId="0" xfId="52" applyFont="1" applyBorder="1" applyAlignment="1" applyProtection="1">
      <alignment horizontal="left" vertical="center"/>
      <protection/>
    </xf>
    <xf numFmtId="0" fontId="4" fillId="0" borderId="0" xfId="52" applyFont="1" applyBorder="1" applyAlignment="1" applyProtection="1">
      <alignment horizontal="left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/>
      <protection/>
    </xf>
    <xf numFmtId="43" fontId="4" fillId="33" borderId="10" xfId="62" applyFont="1" applyFill="1" applyBorder="1" applyAlignment="1">
      <alignment horizontal="center" vertical="center" wrapText="1"/>
    </xf>
    <xf numFmtId="43" fontId="4" fillId="33" borderId="10" xfId="62" applyFont="1" applyFill="1" applyBorder="1" applyAlignment="1">
      <alignment horizontal="center" vertical="center"/>
    </xf>
    <xf numFmtId="43" fontId="3" fillId="34" borderId="10" xfId="52" applyNumberFormat="1" applyFont="1" applyFill="1" applyBorder="1" applyAlignment="1" applyProtection="1">
      <alignment horizontal="center" vertical="center"/>
      <protection/>
    </xf>
    <xf numFmtId="0" fontId="3" fillId="33" borderId="0" xfId="52" applyFont="1" applyFill="1" applyBorder="1" applyAlignment="1" applyProtection="1">
      <alignment horizontal="center" vertical="center"/>
      <protection/>
    </xf>
    <xf numFmtId="43" fontId="3" fillId="33" borderId="0" xfId="52" applyNumberFormat="1" applyFont="1" applyFill="1" applyBorder="1" applyAlignment="1" applyProtection="1">
      <alignment horizontal="center" vertical="center"/>
      <protection/>
    </xf>
    <xf numFmtId="0" fontId="2" fillId="33" borderId="0" xfId="52" applyFill="1" applyProtection="1">
      <alignment/>
      <protection/>
    </xf>
    <xf numFmtId="0" fontId="3" fillId="0" borderId="0" xfId="52" applyFont="1" applyBorder="1" applyAlignment="1">
      <alignment horizontal="left" vertical="center" wrapText="1"/>
      <protection/>
    </xf>
    <xf numFmtId="0" fontId="2" fillId="0" borderId="0" xfId="52" applyBorder="1" applyProtection="1">
      <alignment/>
      <protection/>
    </xf>
    <xf numFmtId="43" fontId="3" fillId="34" borderId="10" xfId="62" applyFont="1" applyFill="1" applyBorder="1" applyAlignment="1">
      <alignment horizontal="center" vertical="center" wrapText="1"/>
    </xf>
    <xf numFmtId="0" fontId="3" fillId="0" borderId="0" xfId="52" applyFont="1" applyAlignment="1">
      <alignment horizontal="left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1" xfId="52" applyFont="1" applyBorder="1" applyAlignment="1" applyProtection="1">
      <alignment horizontal="center" vertical="center"/>
      <protection locked="0"/>
    </xf>
    <xf numFmtId="0" fontId="4" fillId="0" borderId="10" xfId="52" applyFont="1" applyBorder="1" applyAlignment="1" applyProtection="1">
      <alignment horizontal="center" vertical="center"/>
      <protection locked="0"/>
    </xf>
    <xf numFmtId="43" fontId="4" fillId="0" borderId="10" xfId="60" applyFont="1" applyBorder="1" applyAlignment="1" applyProtection="1">
      <alignment horizontal="center" vertical="center"/>
      <protection locked="0"/>
    </xf>
    <xf numFmtId="0" fontId="4" fillId="0" borderId="12" xfId="52" applyFont="1" applyBorder="1" applyAlignment="1" applyProtection="1">
      <alignment horizontal="center" vertical="center"/>
      <protection locked="0"/>
    </xf>
    <xf numFmtId="0" fontId="4" fillId="0" borderId="10" xfId="52" applyFont="1" applyBorder="1" applyAlignment="1" applyProtection="1">
      <alignment vertical="center"/>
      <protection locked="0"/>
    </xf>
    <xf numFmtId="165" fontId="4" fillId="0" borderId="10" xfId="52" applyNumberFormat="1" applyFont="1" applyBorder="1" applyAlignment="1" applyProtection="1">
      <alignment horizontal="center" vertical="center"/>
      <protection locked="0"/>
    </xf>
    <xf numFmtId="165" fontId="4" fillId="0" borderId="12" xfId="52" applyNumberFormat="1" applyFont="1" applyBorder="1" applyAlignment="1" applyProtection="1">
      <alignment horizontal="center" vertical="center"/>
      <protection locked="0"/>
    </xf>
    <xf numFmtId="2" fontId="4" fillId="0" borderId="10" xfId="52" applyNumberFormat="1" applyFont="1" applyBorder="1" applyAlignment="1" applyProtection="1">
      <alignment horizontal="center" vertical="center"/>
      <protection locked="0"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vertical="center" wrapText="1"/>
      <protection/>
    </xf>
    <xf numFmtId="43" fontId="3" fillId="8" borderId="10" xfId="62" applyFont="1" applyFill="1" applyBorder="1" applyAlignment="1">
      <alignment horizontal="center" vertical="center"/>
    </xf>
    <xf numFmtId="0" fontId="9" fillId="0" borderId="0" xfId="52" applyFont="1">
      <alignment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0" xfId="52" applyFont="1" applyAlignment="1">
      <alignment vertical="center"/>
      <protection/>
    </xf>
    <xf numFmtId="0" fontId="3" fillId="0" borderId="16" xfId="52" applyFont="1" applyBorder="1" applyAlignment="1">
      <alignment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3" fillId="0" borderId="0" xfId="52" applyFont="1" applyAlignment="1">
      <alignment vertical="center" wrapText="1"/>
      <protection/>
    </xf>
    <xf numFmtId="43" fontId="4" fillId="0" borderId="11" xfId="60" applyFont="1" applyBorder="1" applyAlignment="1" applyProtection="1">
      <alignment horizontal="center" vertical="center"/>
      <protection locked="0"/>
    </xf>
    <xf numFmtId="166" fontId="4" fillId="0" borderId="10" xfId="52" applyNumberFormat="1" applyFont="1" applyBorder="1" applyAlignment="1" applyProtection="1">
      <alignment horizontal="center" vertical="center"/>
      <protection locked="0"/>
    </xf>
    <xf numFmtId="0" fontId="4" fillId="0" borderId="12" xfId="52" applyFont="1" applyBorder="1" applyAlignment="1" applyProtection="1">
      <alignment vertical="center"/>
      <protection locked="0"/>
    </xf>
    <xf numFmtId="43" fontId="4" fillId="0" borderId="10" xfId="62" applyFont="1" applyBorder="1" applyAlignment="1" applyProtection="1">
      <alignment vertical="center"/>
      <protection locked="0"/>
    </xf>
    <xf numFmtId="43" fontId="4" fillId="0" borderId="10" xfId="62" applyFont="1" applyBorder="1" applyAlignment="1" applyProtection="1">
      <alignment horizontal="center" vertical="center"/>
      <protection locked="0"/>
    </xf>
    <xf numFmtId="43" fontId="3" fillId="8" borderId="10" xfId="62" applyFont="1" applyFill="1" applyBorder="1" applyAlignment="1">
      <alignment vertical="center"/>
    </xf>
    <xf numFmtId="0" fontId="3" fillId="33" borderId="0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vertical="center"/>
      <protection/>
    </xf>
    <xf numFmtId="43" fontId="3" fillId="33" borderId="0" xfId="62" applyFont="1" applyFill="1" applyBorder="1" applyAlignment="1">
      <alignment vertical="center"/>
    </xf>
    <xf numFmtId="0" fontId="4" fillId="0" borderId="11" xfId="52" applyFont="1" applyBorder="1" applyAlignment="1" applyProtection="1">
      <alignment vertical="center"/>
      <protection locked="0"/>
    </xf>
    <xf numFmtId="0" fontId="4" fillId="0" borderId="0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vertical="center" wrapText="1"/>
      <protection/>
    </xf>
    <xf numFmtId="0" fontId="4" fillId="0" borderId="0" xfId="52" applyFont="1" applyBorder="1" applyAlignment="1" applyProtection="1">
      <alignment vertical="center"/>
      <protection locked="0"/>
    </xf>
    <xf numFmtId="43" fontId="4" fillId="0" borderId="0" xfId="62" applyFont="1" applyBorder="1" applyAlignment="1" applyProtection="1">
      <alignment vertical="center"/>
      <protection locked="0"/>
    </xf>
    <xf numFmtId="2" fontId="4" fillId="0" borderId="0" xfId="52" applyNumberFormat="1" applyFont="1" applyBorder="1" applyAlignment="1" applyProtection="1">
      <alignment horizontal="center" vertical="center"/>
      <protection locked="0"/>
    </xf>
    <xf numFmtId="165" fontId="4" fillId="0" borderId="0" xfId="52" applyNumberFormat="1" applyFont="1" applyBorder="1" applyAlignment="1" applyProtection="1">
      <alignment horizontal="center" vertical="center"/>
      <protection locked="0"/>
    </xf>
    <xf numFmtId="0" fontId="4" fillId="0" borderId="0" xfId="52" applyFont="1" applyBorder="1" applyAlignment="1" applyProtection="1">
      <alignment horizontal="center" vertical="center"/>
      <protection locked="0"/>
    </xf>
    <xf numFmtId="0" fontId="4" fillId="0" borderId="11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vertical="center" wrapText="1"/>
      <protection/>
    </xf>
    <xf numFmtId="0" fontId="4" fillId="0" borderId="12" xfId="52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left" vertical="center"/>
      <protection/>
    </xf>
    <xf numFmtId="0" fontId="4" fillId="0" borderId="11" xfId="52" applyFont="1" applyBorder="1" applyAlignment="1">
      <alignment horizontal="center" vertical="center" wrapText="1"/>
      <protection/>
    </xf>
    <xf numFmtId="43" fontId="4" fillId="0" borderId="11" xfId="52" applyNumberFormat="1" applyFont="1" applyBorder="1" applyAlignment="1" applyProtection="1">
      <alignment horizontal="center" vertical="center"/>
      <protection locked="0"/>
    </xf>
    <xf numFmtId="0" fontId="4" fillId="0" borderId="10" xfId="52" applyFont="1" applyBorder="1" applyProtection="1">
      <alignment/>
      <protection locked="0"/>
    </xf>
    <xf numFmtId="0" fontId="4" fillId="0" borderId="10" xfId="52" applyFont="1" applyFill="1" applyBorder="1" applyAlignment="1" applyProtection="1">
      <alignment horizontal="left" vertical="center"/>
      <protection locked="0"/>
    </xf>
    <xf numFmtId="0" fontId="4" fillId="0" borderId="13" xfId="52" applyFont="1" applyBorder="1" applyAlignment="1">
      <alignment horizontal="center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0" xfId="52" applyFont="1" applyBorder="1" applyAlignment="1" applyProtection="1">
      <alignment horizontal="left" vertical="center" wrapText="1"/>
      <protection locked="0"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vertical="center"/>
      <protection/>
    </xf>
    <xf numFmtId="0" fontId="4" fillId="0" borderId="11" xfId="52" applyFont="1" applyBorder="1" applyAlignment="1">
      <alignment horizontal="center" vertical="center"/>
      <protection/>
    </xf>
    <xf numFmtId="43" fontId="4" fillId="0" borderId="10" xfId="60" applyFont="1" applyBorder="1" applyAlignment="1">
      <alignment horizontal="center" vertical="center"/>
    </xf>
    <xf numFmtId="43" fontId="3" fillId="34" borderId="10" xfId="60" applyFont="1" applyFill="1" applyBorder="1" applyAlignment="1">
      <alignment horizontal="center" vertical="center"/>
    </xf>
    <xf numFmtId="0" fontId="4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left" vertical="center" wrapText="1"/>
      <protection/>
    </xf>
    <xf numFmtId="43" fontId="4" fillId="35" borderId="10" xfId="62" applyFont="1" applyFill="1" applyBorder="1" applyAlignment="1">
      <alignment horizontal="center" vertical="center"/>
    </xf>
    <xf numFmtId="43" fontId="4" fillId="0" borderId="10" xfId="62" applyFont="1" applyBorder="1" applyAlignment="1">
      <alignment horizontal="center" vertical="center" wrapText="1"/>
    </xf>
    <xf numFmtId="2" fontId="2" fillId="0" borderId="0" xfId="52" applyNumberFormat="1">
      <alignment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43" fontId="3" fillId="8" borderId="14" xfId="60" applyFont="1" applyFill="1" applyBorder="1" applyAlignment="1">
      <alignment vertical="center"/>
    </xf>
    <xf numFmtId="167" fontId="3" fillId="8" borderId="14" xfId="62" applyNumberFormat="1" applyFont="1" applyFill="1" applyBorder="1" applyAlignment="1">
      <alignment vertical="center"/>
    </xf>
    <xf numFmtId="0" fontId="10" fillId="0" borderId="0" xfId="52" applyFont="1" applyBorder="1" applyAlignment="1">
      <alignment horizontal="left" vertical="center"/>
      <protection/>
    </xf>
    <xf numFmtId="0" fontId="3" fillId="0" borderId="0" xfId="52" applyFont="1" applyBorder="1" applyAlignment="1">
      <alignment horizontal="left" vertical="center"/>
      <protection/>
    </xf>
    <xf numFmtId="43" fontId="4" fillId="0" borderId="11" xfId="60" applyFont="1" applyBorder="1" applyAlignment="1">
      <alignment horizontal="center" vertical="center" wrapText="1"/>
    </xf>
    <xf numFmtId="0" fontId="4" fillId="0" borderId="10" xfId="52" applyFont="1" applyBorder="1" applyAlignment="1" applyProtection="1">
      <alignment horizontal="center" vertical="center" wrapText="1"/>
      <protection locked="0"/>
    </xf>
    <xf numFmtId="43" fontId="3" fillId="8" borderId="14" xfId="62" applyFont="1" applyFill="1" applyBorder="1" applyAlignment="1">
      <alignment vertical="center"/>
    </xf>
    <xf numFmtId="0" fontId="4" fillId="33" borderId="10" xfId="52" applyFont="1" applyFill="1" applyBorder="1" applyAlignment="1">
      <alignment horizontal="center"/>
      <protection/>
    </xf>
    <xf numFmtId="0" fontId="4" fillId="36" borderId="10" xfId="52" applyFont="1" applyFill="1" applyBorder="1" applyAlignment="1">
      <alignment horizontal="center" vertical="center"/>
      <protection/>
    </xf>
    <xf numFmtId="0" fontId="4" fillId="36" borderId="11" xfId="52" applyFont="1" applyFill="1" applyBorder="1" applyAlignment="1">
      <alignment horizontal="center" vertical="center" wrapText="1"/>
      <protection/>
    </xf>
    <xf numFmtId="43" fontId="4" fillId="36" borderId="11" xfId="62" applyFont="1" applyFill="1" applyBorder="1" applyAlignment="1" applyProtection="1">
      <alignment horizontal="center" vertical="center" wrapText="1"/>
      <protection locked="0"/>
    </xf>
    <xf numFmtId="43" fontId="4" fillId="36" borderId="11" xfId="62" applyFont="1" applyFill="1" applyBorder="1" applyAlignment="1" applyProtection="1">
      <alignment vertical="center" wrapText="1"/>
      <protection locked="0"/>
    </xf>
    <xf numFmtId="43" fontId="4" fillId="36" borderId="10" xfId="62" applyFont="1" applyFill="1" applyBorder="1" applyAlignment="1" applyProtection="1">
      <alignment horizontal="center" vertical="center" wrapText="1"/>
      <protection locked="0"/>
    </xf>
    <xf numFmtId="0" fontId="4" fillId="0" borderId="19" xfId="52" applyFont="1" applyBorder="1" applyAlignment="1">
      <alignment horizontal="center" vertical="center" wrapText="1"/>
      <protection/>
    </xf>
    <xf numFmtId="43" fontId="4" fillId="0" borderId="11" xfId="62" applyFont="1" applyBorder="1" applyAlignment="1" applyProtection="1">
      <alignment horizontal="center" vertical="center" wrapText="1"/>
      <protection locked="0"/>
    </xf>
    <xf numFmtId="43" fontId="4" fillId="33" borderId="10" xfId="62" applyFont="1" applyFill="1" applyBorder="1" applyAlignment="1" applyProtection="1">
      <alignment horizontal="center" vertical="center" wrapText="1"/>
      <protection locked="0"/>
    </xf>
    <xf numFmtId="43" fontId="4" fillId="33" borderId="10" xfId="62" applyFont="1" applyFill="1" applyBorder="1" applyAlignment="1" applyProtection="1">
      <alignment horizontal="center" vertical="center"/>
      <protection locked="0"/>
    </xf>
    <xf numFmtId="43" fontId="4" fillId="0" borderId="11" xfId="60" applyFont="1" applyBorder="1" applyAlignment="1" applyProtection="1">
      <alignment horizontal="center" vertical="center" wrapText="1"/>
      <protection locked="0"/>
    </xf>
    <xf numFmtId="167" fontId="4" fillId="0" borderId="11" xfId="62" applyNumberFormat="1" applyFont="1" applyBorder="1" applyAlignment="1" applyProtection="1">
      <alignment horizontal="center" vertical="center" wrapText="1"/>
      <protection locked="0"/>
    </xf>
    <xf numFmtId="43" fontId="4" fillId="0" borderId="11" xfId="62" applyFont="1" applyFill="1" applyBorder="1" applyAlignment="1" applyProtection="1">
      <alignment horizontal="center" vertical="center" wrapText="1"/>
      <protection locked="0"/>
    </xf>
    <xf numFmtId="167" fontId="4" fillId="0" borderId="11" xfId="60" applyNumberFormat="1" applyFont="1" applyBorder="1" applyAlignment="1" applyProtection="1">
      <alignment horizontal="center" vertical="center" wrapText="1"/>
      <protection locked="0"/>
    </xf>
    <xf numFmtId="43" fontId="4" fillId="0" borderId="11" xfId="62" applyFont="1" applyBorder="1" applyAlignment="1">
      <alignment horizontal="center" vertical="center" wrapText="1"/>
    </xf>
    <xf numFmtId="167" fontId="4" fillId="0" borderId="11" xfId="62" applyNumberFormat="1" applyFont="1" applyBorder="1" applyAlignment="1" applyProtection="1">
      <alignment horizontal="center" vertical="center"/>
      <protection locked="0"/>
    </xf>
    <xf numFmtId="43" fontId="4" fillId="0" borderId="11" xfId="62" applyFont="1" applyBorder="1" applyAlignment="1" applyProtection="1">
      <alignment horizontal="center" vertical="center"/>
      <protection locked="0"/>
    </xf>
    <xf numFmtId="43" fontId="4" fillId="33" borderId="10" xfId="62" applyFont="1" applyFill="1" applyBorder="1" applyAlignment="1" applyProtection="1">
      <alignment vertical="center"/>
      <protection locked="0"/>
    </xf>
    <xf numFmtId="0" fontId="4" fillId="0" borderId="14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left" vertical="center"/>
      <protection/>
    </xf>
    <xf numFmtId="0" fontId="3" fillId="0" borderId="0" xfId="52" applyFont="1" applyFill="1" applyAlignment="1">
      <alignment horizontal="left" vertical="center" wrapText="1"/>
      <protection/>
    </xf>
    <xf numFmtId="43" fontId="4" fillId="0" borderId="10" xfId="62" applyFont="1" applyBorder="1" applyAlignment="1" applyProtection="1">
      <alignment horizontal="center" vertical="center" wrapText="1"/>
      <protection locked="0"/>
    </xf>
    <xf numFmtId="43" fontId="4" fillId="0" borderId="10" xfId="62" applyFont="1" applyBorder="1" applyAlignment="1" applyProtection="1">
      <alignment vertical="center" wrapText="1"/>
      <protection locked="0"/>
    </xf>
    <xf numFmtId="167" fontId="4" fillId="0" borderId="10" xfId="62" applyNumberFormat="1" applyFont="1" applyBorder="1" applyAlignment="1" applyProtection="1">
      <alignment horizontal="center" vertical="center" wrapText="1"/>
      <protection locked="0"/>
    </xf>
    <xf numFmtId="43" fontId="4" fillId="0" borderId="10" xfId="62" applyFont="1" applyFill="1" applyBorder="1" applyAlignment="1" applyProtection="1">
      <alignment horizontal="center" vertical="center" wrapText="1"/>
      <protection locked="0"/>
    </xf>
    <xf numFmtId="167" fontId="4" fillId="0" borderId="10" xfId="62" applyNumberFormat="1" applyFont="1" applyBorder="1" applyAlignment="1" applyProtection="1">
      <alignment horizontal="center" vertical="center"/>
      <protection locked="0"/>
    </xf>
    <xf numFmtId="167" fontId="4" fillId="33" borderId="10" xfId="62" applyNumberFormat="1" applyFont="1" applyFill="1" applyBorder="1" applyAlignment="1" applyProtection="1">
      <alignment horizontal="center" vertical="center"/>
      <protection locked="0"/>
    </xf>
    <xf numFmtId="43" fontId="4" fillId="0" borderId="10" xfId="62" applyFont="1" applyBorder="1" applyAlignment="1">
      <alignment horizontal="center"/>
    </xf>
    <xf numFmtId="43" fontId="4" fillId="33" borderId="14" xfId="62" applyFont="1" applyFill="1" applyBorder="1" applyAlignment="1" applyProtection="1">
      <alignment horizontal="center" vertical="center"/>
      <protection locked="0"/>
    </xf>
    <xf numFmtId="43" fontId="4" fillId="0" borderId="14" xfId="62" applyFont="1" applyBorder="1" applyAlignment="1">
      <alignment horizontal="center"/>
    </xf>
    <xf numFmtId="0" fontId="3" fillId="33" borderId="0" xfId="52" applyFont="1" applyFill="1" applyBorder="1" applyAlignment="1">
      <alignment horizontal="left" vertical="center" wrapText="1"/>
      <protection/>
    </xf>
    <xf numFmtId="0" fontId="2" fillId="33" borderId="0" xfId="52" applyFill="1">
      <alignment/>
      <protection/>
    </xf>
    <xf numFmtId="0" fontId="4" fillId="0" borderId="0" xfId="52" applyFont="1" applyFill="1" applyBorder="1" applyAlignment="1">
      <alignment horizontal="left" vertical="center" wrapText="1"/>
      <protection/>
    </xf>
    <xf numFmtId="0" fontId="4" fillId="0" borderId="10" xfId="52" applyFont="1" applyBorder="1" applyAlignment="1">
      <alignment vertical="center"/>
      <protection/>
    </xf>
    <xf numFmtId="167" fontId="49" fillId="33" borderId="10" xfId="62" applyNumberFormat="1" applyFont="1" applyFill="1" applyBorder="1" applyAlignment="1" applyProtection="1">
      <alignment horizontal="center"/>
      <protection locked="0"/>
    </xf>
    <xf numFmtId="49" fontId="4" fillId="0" borderId="10" xfId="52" applyNumberFormat="1" applyFont="1" applyBorder="1" applyAlignment="1" applyProtection="1">
      <alignment horizontal="center" vertical="center"/>
      <protection locked="0"/>
    </xf>
    <xf numFmtId="49" fontId="4" fillId="0" borderId="10" xfId="52" applyNumberFormat="1" applyFont="1" applyBorder="1" applyAlignment="1">
      <alignment vertical="center"/>
      <protection/>
    </xf>
    <xf numFmtId="0" fontId="4" fillId="0" borderId="10" xfId="52" applyNumberFormat="1" applyFont="1" applyBorder="1" applyAlignment="1" applyProtection="1">
      <alignment horizontal="left" vertical="center" wrapText="1"/>
      <protection locked="0"/>
    </xf>
    <xf numFmtId="43" fontId="4" fillId="33" borderId="10" xfId="60" applyFont="1" applyFill="1" applyBorder="1" applyAlignment="1" applyProtection="1">
      <alignment horizontal="center" vertical="center"/>
      <protection locked="0"/>
    </xf>
    <xf numFmtId="49" fontId="4" fillId="0" borderId="10" xfId="52" applyNumberFormat="1" applyFont="1" applyBorder="1" applyAlignment="1" applyProtection="1">
      <alignment horizontal="left" vertical="center" wrapText="1"/>
      <protection locked="0"/>
    </xf>
    <xf numFmtId="0" fontId="4" fillId="0" borderId="10" xfId="52" applyNumberFormat="1" applyFont="1" applyBorder="1" applyAlignment="1" applyProtection="1">
      <alignment horizontal="center" vertical="center"/>
      <protection locked="0"/>
    </xf>
    <xf numFmtId="0" fontId="4" fillId="0" borderId="10" xfId="52" applyFont="1" applyFill="1" applyBorder="1" applyAlignment="1">
      <alignment vertical="center"/>
      <protection/>
    </xf>
    <xf numFmtId="0" fontId="4" fillId="36" borderId="10" xfId="52" applyFont="1" applyFill="1" applyBorder="1" applyAlignment="1">
      <alignment vertical="center"/>
      <protection/>
    </xf>
    <xf numFmtId="49" fontId="3" fillId="36" borderId="10" xfId="52" applyNumberFormat="1" applyFont="1" applyFill="1" applyBorder="1" applyAlignment="1" applyProtection="1">
      <alignment horizontal="left" vertical="center" wrapText="1"/>
      <protection locked="0"/>
    </xf>
    <xf numFmtId="0" fontId="4" fillId="36" borderId="10" xfId="52" applyFont="1" applyFill="1" applyBorder="1" applyAlignment="1" applyProtection="1">
      <alignment horizontal="center" vertical="center"/>
      <protection locked="0"/>
    </xf>
    <xf numFmtId="43" fontId="3" fillId="36" borderId="10" xfId="60" applyFont="1" applyFill="1" applyBorder="1" applyAlignment="1" applyProtection="1">
      <alignment horizontal="center"/>
      <protection locked="0"/>
    </xf>
    <xf numFmtId="0" fontId="3" fillId="36" borderId="10" xfId="52" applyFont="1" applyFill="1" applyBorder="1" applyAlignment="1" applyProtection="1">
      <alignment horizontal="center"/>
      <protection locked="0"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0" xfId="52" applyFont="1" applyAlignment="1">
      <alignment horizontal="left"/>
      <protection/>
    </xf>
    <xf numFmtId="0" fontId="4" fillId="0" borderId="0" xfId="52" applyFont="1" applyFill="1" applyBorder="1" applyAlignment="1">
      <alignment vertical="center" wrapText="1"/>
      <protection/>
    </xf>
    <xf numFmtId="0" fontId="2" fillId="0" borderId="0" xfId="52" applyBorder="1">
      <alignment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 applyProtection="1">
      <alignment horizontal="left" vertical="center"/>
      <protection locked="0"/>
    </xf>
    <xf numFmtId="1" fontId="4" fillId="33" borderId="10" xfId="52" applyNumberFormat="1" applyFont="1" applyFill="1" applyBorder="1" applyAlignment="1" applyProtection="1">
      <alignment horizontal="center" vertical="center"/>
      <protection locked="0"/>
    </xf>
    <xf numFmtId="0" fontId="4" fillId="33" borderId="10" xfId="52" applyFont="1" applyFill="1" applyBorder="1" applyAlignment="1" applyProtection="1">
      <alignment horizontal="center" vertical="center"/>
      <protection locked="0"/>
    </xf>
    <xf numFmtId="43" fontId="4" fillId="0" borderId="10" xfId="52" applyNumberFormat="1" applyFont="1" applyBorder="1" applyProtection="1">
      <alignment/>
      <protection locked="0"/>
    </xf>
    <xf numFmtId="0" fontId="3" fillId="37" borderId="10" xfId="52" applyFont="1" applyFill="1" applyBorder="1" applyAlignment="1">
      <alignment horizontal="left" vertical="center"/>
      <protection/>
    </xf>
    <xf numFmtId="1" fontId="3" fillId="37" borderId="10" xfId="52" applyNumberFormat="1" applyFont="1" applyFill="1" applyBorder="1" applyAlignment="1">
      <alignment horizontal="center" vertical="center"/>
      <protection/>
    </xf>
    <xf numFmtId="0" fontId="3" fillId="37" borderId="10" xfId="52" applyFont="1" applyFill="1" applyBorder="1" applyAlignment="1">
      <alignment horizontal="center" vertical="center"/>
      <protection/>
    </xf>
    <xf numFmtId="43" fontId="3" fillId="37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 locked="0"/>
    </xf>
    <xf numFmtId="43" fontId="4" fillId="33" borderId="10" xfId="52" applyNumberFormat="1" applyFont="1" applyFill="1" applyBorder="1" applyAlignment="1" applyProtection="1">
      <alignment horizontal="center" vertical="center" wrapText="1"/>
      <protection locked="0"/>
    </xf>
    <xf numFmtId="167" fontId="4" fillId="33" borderId="10" xfId="52" applyNumberFormat="1" applyFont="1" applyFill="1" applyBorder="1" applyAlignment="1" applyProtection="1">
      <alignment horizontal="center" vertical="center"/>
      <protection locked="0"/>
    </xf>
    <xf numFmtId="43" fontId="4" fillId="0" borderId="10" xfId="52" applyNumberFormat="1" applyFont="1" applyBorder="1" applyAlignment="1" applyProtection="1">
      <alignment horizontal="center" vertical="center"/>
      <protection locked="0"/>
    </xf>
    <xf numFmtId="0" fontId="3" fillId="0" borderId="10" xfId="52" applyFont="1" applyBorder="1" applyAlignment="1" applyProtection="1">
      <alignment horizontal="center" vertical="center"/>
      <protection locked="0"/>
    </xf>
    <xf numFmtId="0" fontId="4" fillId="0" borderId="11" xfId="52" applyFont="1" applyBorder="1" applyAlignment="1" applyProtection="1">
      <alignment horizontal="left" vertical="center"/>
      <protection locked="0"/>
    </xf>
    <xf numFmtId="0" fontId="4" fillId="0" borderId="17" xfId="52" applyFont="1" applyBorder="1" applyAlignment="1" applyProtection="1">
      <alignment horizontal="center" vertical="center"/>
      <protection locked="0"/>
    </xf>
    <xf numFmtId="1" fontId="4" fillId="0" borderId="10" xfId="52" applyNumberFormat="1" applyFont="1" applyBorder="1" applyAlignment="1">
      <alignment horizontal="center" vertical="center" wrapText="1"/>
      <protection/>
    </xf>
    <xf numFmtId="3" fontId="4" fillId="0" borderId="10" xfId="52" applyNumberFormat="1" applyFont="1" applyBorder="1" applyAlignment="1">
      <alignment horizontal="center" vertical="center" wrapText="1"/>
      <protection/>
    </xf>
    <xf numFmtId="43" fontId="4" fillId="0" borderId="13" xfId="62" applyFont="1" applyBorder="1" applyAlignment="1" applyProtection="1">
      <alignment horizontal="center" vertical="center"/>
      <protection locked="0"/>
    </xf>
    <xf numFmtId="0" fontId="4" fillId="0" borderId="13" xfId="52" applyFont="1" applyBorder="1" applyProtection="1">
      <alignment/>
      <protection locked="0"/>
    </xf>
    <xf numFmtId="0" fontId="4" fillId="0" borderId="13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vertical="center"/>
      <protection/>
    </xf>
    <xf numFmtId="43" fontId="3" fillId="33" borderId="10" xfId="60" applyFont="1" applyFill="1" applyBorder="1" applyAlignment="1">
      <alignment vertical="center"/>
    </xf>
    <xf numFmtId="0" fontId="3" fillId="33" borderId="10" xfId="52" applyFont="1" applyFill="1" applyBorder="1" applyAlignment="1">
      <alignment vertical="center"/>
      <protection/>
    </xf>
    <xf numFmtId="43" fontId="3" fillId="38" borderId="10" xfId="52" applyNumberFormat="1" applyFont="1" applyFill="1" applyBorder="1">
      <alignment/>
      <protection/>
    </xf>
    <xf numFmtId="0" fontId="4" fillId="0" borderId="16" xfId="52" applyFont="1" applyBorder="1" applyAlignment="1" applyProtection="1">
      <alignment vertical="center"/>
      <protection locked="0"/>
    </xf>
    <xf numFmtId="0" fontId="4" fillId="0" borderId="0" xfId="52" applyFont="1" applyAlignment="1" applyProtection="1">
      <alignment vertical="center"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0" fontId="4" fillId="0" borderId="16" xfId="52" applyFont="1" applyBorder="1" applyProtection="1">
      <alignment/>
      <protection locked="0"/>
    </xf>
    <xf numFmtId="0" fontId="4" fillId="0" borderId="0" xfId="52" applyFont="1" applyProtection="1">
      <alignment/>
      <protection locked="0"/>
    </xf>
    <xf numFmtId="0" fontId="4" fillId="0" borderId="0" xfId="52" applyFont="1" applyAlignment="1" applyProtection="1">
      <alignment/>
      <protection locked="0"/>
    </xf>
    <xf numFmtId="0" fontId="4" fillId="0" borderId="10" xfId="52" applyFont="1" applyBorder="1" applyAlignment="1">
      <alignment horizontal="left" vertical="center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4" fillId="0" borderId="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left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0" xfId="52" applyFont="1" applyBorder="1" applyAlignment="1" applyProtection="1">
      <alignment horizontal="left" vertical="center"/>
      <protection locked="0"/>
    </xf>
    <xf numFmtId="0" fontId="4" fillId="0" borderId="11" xfId="52" applyFont="1" applyBorder="1" applyAlignment="1" applyProtection="1">
      <alignment horizontal="left" vertical="center" wrapText="1"/>
      <protection locked="0"/>
    </xf>
    <xf numFmtId="0" fontId="3" fillId="0" borderId="0" xfId="52" applyFont="1" applyFill="1" applyBorder="1" applyAlignment="1">
      <alignment horizontal="left" vertical="center"/>
      <protection/>
    </xf>
    <xf numFmtId="0" fontId="4" fillId="0" borderId="0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3" fillId="0" borderId="0" xfId="52" applyFont="1" applyAlignment="1">
      <alignment horizontal="left" vertic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>
      <alignment/>
      <protection/>
    </xf>
    <xf numFmtId="0" fontId="3" fillId="0" borderId="0" xfId="52" applyFont="1" applyBorder="1" applyAlignment="1">
      <alignment horizontal="left" vertical="center"/>
      <protection/>
    </xf>
    <xf numFmtId="0" fontId="4" fillId="0" borderId="10" xfId="52" applyFont="1" applyBorder="1" applyAlignment="1">
      <alignment horizontal="left" vertical="center"/>
      <protection/>
    </xf>
    <xf numFmtId="0" fontId="4" fillId="0" borderId="17" xfId="52" applyFont="1" applyBorder="1" applyAlignment="1">
      <alignment horizontal="center" vertical="center"/>
      <protection/>
    </xf>
    <xf numFmtId="0" fontId="3" fillId="0" borderId="0" xfId="52" applyFont="1" applyFill="1" applyAlignment="1">
      <alignment horizontal="left" vertical="center" wrapText="1"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1" xfId="52" applyFont="1" applyBorder="1" applyAlignment="1" applyProtection="1">
      <alignment horizontal="center" vertical="center" wrapText="1"/>
      <protection locked="0"/>
    </xf>
    <xf numFmtId="0" fontId="4" fillId="0" borderId="10" xfId="52" applyFont="1" applyFill="1" applyBorder="1" applyAlignment="1" applyProtection="1">
      <alignment horizontal="center" vertical="center"/>
      <protection locked="0"/>
    </xf>
    <xf numFmtId="4" fontId="4" fillId="0" borderId="10" xfId="52" applyNumberFormat="1" applyFont="1" applyBorder="1" applyProtection="1">
      <alignment/>
      <protection locked="0"/>
    </xf>
    <xf numFmtId="4" fontId="4" fillId="0" borderId="10" xfId="52" applyNumberFormat="1" applyFont="1" applyBorder="1" applyAlignment="1" applyProtection="1">
      <alignment wrapText="1"/>
      <protection locked="0"/>
    </xf>
    <xf numFmtId="4" fontId="4" fillId="0" borderId="17" xfId="52" applyNumberFormat="1" applyFont="1" applyBorder="1" applyProtection="1">
      <alignment/>
      <protection locked="0"/>
    </xf>
    <xf numFmtId="0" fontId="2" fillId="0" borderId="10" xfId="52" applyBorder="1">
      <alignment/>
      <protection/>
    </xf>
    <xf numFmtId="164" fontId="2" fillId="0" borderId="10" xfId="52" applyNumberFormat="1" applyBorder="1">
      <alignment/>
      <protection/>
    </xf>
    <xf numFmtId="43" fontId="2" fillId="0" borderId="10" xfId="52" applyNumberFormat="1" applyBorder="1">
      <alignment/>
      <protection/>
    </xf>
    <xf numFmtId="4" fontId="4" fillId="0" borderId="17" xfId="52" applyNumberFormat="1" applyFont="1" applyBorder="1" applyAlignment="1" applyProtection="1">
      <alignment horizontal="center"/>
      <protection locked="0"/>
    </xf>
    <xf numFmtId="0" fontId="3" fillId="33" borderId="10" xfId="52" applyFont="1" applyFill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4" fontId="3" fillId="36" borderId="10" xfId="52" applyNumberFormat="1" applyFont="1" applyFill="1" applyBorder="1" applyAlignment="1" applyProtection="1">
      <alignment horizontal="center"/>
      <protection locked="0"/>
    </xf>
    <xf numFmtId="4" fontId="4" fillId="0" borderId="10" xfId="52" applyNumberFormat="1" applyFont="1" applyBorder="1" applyAlignment="1" applyProtection="1">
      <alignment horizontal="center" vertical="center"/>
      <protection locked="0"/>
    </xf>
    <xf numFmtId="4" fontId="4" fillId="0" borderId="11" xfId="60" applyNumberFormat="1" applyFont="1" applyBorder="1" applyAlignment="1" applyProtection="1">
      <alignment horizontal="center" vertical="center"/>
      <protection locked="0"/>
    </xf>
    <xf numFmtId="4" fontId="4" fillId="0" borderId="11" xfId="52" applyNumberFormat="1" applyFont="1" applyBorder="1" applyAlignment="1" applyProtection="1">
      <alignment horizontal="center" vertical="center"/>
      <protection locked="0"/>
    </xf>
    <xf numFmtId="0" fontId="4" fillId="0" borderId="11" xfId="52" applyNumberFormat="1" applyFont="1" applyBorder="1" applyAlignment="1" applyProtection="1">
      <alignment horizontal="center" vertical="center" wrapText="1"/>
      <protection locked="0"/>
    </xf>
    <xf numFmtId="0" fontId="4" fillId="0" borderId="11" xfId="52" applyNumberFormat="1" applyFont="1" applyBorder="1" applyAlignment="1" applyProtection="1">
      <alignment horizontal="center" vertical="center"/>
      <protection locked="0"/>
    </xf>
    <xf numFmtId="0" fontId="4" fillId="0" borderId="10" xfId="52" applyNumberFormat="1" applyFont="1" applyFill="1" applyBorder="1" applyAlignment="1" applyProtection="1">
      <alignment horizontal="center" vertical="center"/>
      <protection locked="0"/>
    </xf>
    <xf numFmtId="0" fontId="4" fillId="0" borderId="11" xfId="62" applyNumberFormat="1" applyFont="1" applyBorder="1" applyAlignment="1" applyProtection="1">
      <alignment horizontal="center" vertical="center" wrapText="1"/>
      <protection locked="0"/>
    </xf>
    <xf numFmtId="0" fontId="4" fillId="0" borderId="11" xfId="60" applyNumberFormat="1" applyFont="1" applyBorder="1" applyAlignment="1" applyProtection="1">
      <alignment horizontal="center" vertical="center" wrapText="1"/>
      <protection locked="0"/>
    </xf>
    <xf numFmtId="4" fontId="4" fillId="0" borderId="10" xfId="60" applyNumberFormat="1" applyFont="1" applyBorder="1" applyAlignment="1" applyProtection="1">
      <alignment horizontal="center" vertical="center"/>
      <protection locked="0"/>
    </xf>
    <xf numFmtId="4" fontId="4" fillId="33" borderId="10" xfId="60" applyNumberFormat="1" applyFont="1" applyFill="1" applyBorder="1" applyAlignment="1" applyProtection="1">
      <alignment vertical="center"/>
      <protection locked="0"/>
    </xf>
    <xf numFmtId="4" fontId="4" fillId="0" borderId="10" xfId="52" applyNumberFormat="1" applyFont="1" applyBorder="1" applyAlignment="1" applyProtection="1">
      <alignment vertical="center"/>
      <protection locked="0"/>
    </xf>
    <xf numFmtId="4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62" applyNumberFormat="1" applyFont="1" applyBorder="1" applyAlignment="1">
      <alignment horizontal="center" vertical="center" wrapText="1"/>
    </xf>
    <xf numFmtId="4" fontId="4" fillId="0" borderId="10" xfId="52" applyNumberFormat="1" applyFont="1" applyBorder="1" applyAlignment="1" applyProtection="1">
      <alignment horizontal="center"/>
      <protection locked="0"/>
    </xf>
    <xf numFmtId="43" fontId="3" fillId="33" borderId="10" xfId="60" applyFont="1" applyFill="1" applyBorder="1" applyAlignment="1">
      <alignment horizontal="center" vertical="center"/>
    </xf>
    <xf numFmtId="4" fontId="4" fillId="0" borderId="17" xfId="52" applyNumberFormat="1" applyFont="1" applyBorder="1" applyAlignment="1" applyProtection="1">
      <alignment horizontal="center" vertical="center"/>
      <protection locked="0"/>
    </xf>
    <xf numFmtId="0" fontId="4" fillId="0" borderId="13" xfId="52" applyFont="1" applyBorder="1" applyAlignment="1" applyProtection="1">
      <alignment horizontal="center" vertical="center"/>
      <protection locked="0"/>
    </xf>
    <xf numFmtId="43" fontId="4" fillId="0" borderId="10" xfId="52" applyNumberFormat="1" applyFont="1" applyBorder="1" applyAlignment="1" applyProtection="1">
      <alignment vertical="center"/>
      <protection locked="0"/>
    </xf>
    <xf numFmtId="43" fontId="4" fillId="0" borderId="10" xfId="62" applyFont="1" applyBorder="1" applyAlignment="1" applyProtection="1">
      <alignment wrapText="1"/>
      <protection locked="0"/>
    </xf>
    <xf numFmtId="43" fontId="4" fillId="33" borderId="10" xfId="62" applyFont="1" applyFill="1" applyBorder="1" applyAlignment="1" applyProtection="1">
      <alignment wrapText="1"/>
      <protection locked="0"/>
    </xf>
    <xf numFmtId="167" fontId="4" fillId="0" borderId="10" xfId="62" applyNumberFormat="1" applyFont="1" applyBorder="1" applyAlignment="1" applyProtection="1">
      <alignment wrapText="1"/>
      <protection locked="0"/>
    </xf>
    <xf numFmtId="43" fontId="4" fillId="33" borderId="10" xfId="62" applyFont="1" applyFill="1" applyBorder="1" applyAlignment="1" applyProtection="1">
      <alignment/>
      <protection locked="0"/>
    </xf>
    <xf numFmtId="43" fontId="4" fillId="0" borderId="10" xfId="62" applyFont="1" applyFill="1" applyBorder="1" applyAlignment="1" applyProtection="1">
      <alignment wrapText="1"/>
      <protection locked="0"/>
    </xf>
    <xf numFmtId="43" fontId="4" fillId="0" borderId="10" xfId="62" applyFont="1" applyBorder="1" applyAlignment="1" applyProtection="1">
      <alignment/>
      <protection locked="0"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4" fillId="38" borderId="10" xfId="52" applyFont="1" applyFill="1" applyBorder="1" applyAlignment="1" applyProtection="1">
      <alignment horizontal="left" vertical="center"/>
      <protection locked="0"/>
    </xf>
    <xf numFmtId="1" fontId="4" fillId="38" borderId="10" xfId="52" applyNumberFormat="1" applyFont="1" applyFill="1" applyBorder="1" applyAlignment="1" applyProtection="1">
      <alignment horizontal="center" vertical="center"/>
      <protection locked="0"/>
    </xf>
    <xf numFmtId="43" fontId="4" fillId="38" borderId="10" xfId="62" applyFont="1" applyFill="1" applyBorder="1" applyAlignment="1" applyProtection="1">
      <alignment horizontal="center" vertical="center"/>
      <protection locked="0"/>
    </xf>
    <xf numFmtId="43" fontId="4" fillId="38" borderId="10" xfId="52" applyNumberFormat="1" applyFont="1" applyFill="1" applyBorder="1" applyProtection="1">
      <alignment/>
      <protection locked="0"/>
    </xf>
    <xf numFmtId="0" fontId="2" fillId="38" borderId="0" xfId="52" applyFill="1">
      <alignment/>
      <protection/>
    </xf>
    <xf numFmtId="43" fontId="4" fillId="38" borderId="11" xfId="62" applyFont="1" applyFill="1" applyBorder="1" applyAlignment="1" applyProtection="1">
      <alignment horizontal="center" vertical="center" wrapText="1"/>
      <protection locked="0"/>
    </xf>
    <xf numFmtId="43" fontId="4" fillId="38" borderId="11" xfId="60" applyFont="1" applyFill="1" applyBorder="1" applyAlignment="1" applyProtection="1">
      <alignment horizontal="center" vertical="center" wrapText="1"/>
      <protection locked="0"/>
    </xf>
    <xf numFmtId="43" fontId="4" fillId="38" borderId="10" xfId="62" applyFont="1" applyFill="1" applyBorder="1" applyAlignment="1" applyProtection="1">
      <alignment horizontal="center" vertical="center" wrapText="1"/>
      <protection locked="0"/>
    </xf>
    <xf numFmtId="167" fontId="4" fillId="38" borderId="11" xfId="62" applyNumberFormat="1" applyFont="1" applyFill="1" applyBorder="1" applyAlignment="1" applyProtection="1">
      <alignment horizontal="center" vertical="center" wrapText="1"/>
      <protection locked="0"/>
    </xf>
    <xf numFmtId="43" fontId="4" fillId="38" borderId="11" xfId="62" applyFont="1" applyFill="1" applyBorder="1" applyAlignment="1" applyProtection="1">
      <alignment horizontal="center" vertical="center"/>
      <protection locked="0"/>
    </xf>
    <xf numFmtId="49" fontId="2" fillId="0" borderId="0" xfId="52" applyNumberFormat="1">
      <alignment/>
      <protection/>
    </xf>
    <xf numFmtId="49" fontId="2" fillId="0" borderId="0" xfId="52" applyNumberFormat="1" applyProtection="1">
      <alignment/>
      <protection/>
    </xf>
    <xf numFmtId="49" fontId="2" fillId="33" borderId="0" xfId="52" applyNumberFormat="1" applyFill="1" applyProtection="1">
      <alignment/>
      <protection/>
    </xf>
    <xf numFmtId="49" fontId="2" fillId="0" borderId="0" xfId="52" applyNumberFormat="1" applyBorder="1" applyProtection="1">
      <alignment/>
      <protection/>
    </xf>
    <xf numFmtId="49" fontId="9" fillId="0" borderId="0" xfId="52" applyNumberFormat="1" applyFont="1">
      <alignment/>
      <protection/>
    </xf>
    <xf numFmtId="49" fontId="4" fillId="0" borderId="0" xfId="52" applyNumberFormat="1" applyFont="1" applyFill="1" applyBorder="1" applyAlignment="1">
      <alignment horizontal="center" vertical="center" wrapText="1"/>
      <protection/>
    </xf>
    <xf numFmtId="49" fontId="2" fillId="33" borderId="0" xfId="52" applyNumberFormat="1" applyFill="1">
      <alignment/>
      <protection/>
    </xf>
    <xf numFmtId="49" fontId="2" fillId="0" borderId="10" xfId="52" applyNumberFormat="1" applyBorder="1">
      <alignment/>
      <protection/>
    </xf>
    <xf numFmtId="49" fontId="2" fillId="38" borderId="0" xfId="52" applyNumberFormat="1" applyFill="1">
      <alignment/>
      <protection/>
    </xf>
    <xf numFmtId="0" fontId="4" fillId="38" borderId="10" xfId="52" applyFont="1" applyFill="1" applyBorder="1" applyAlignment="1">
      <alignment horizontal="center" vertical="center" wrapText="1"/>
      <protection/>
    </xf>
    <xf numFmtId="167" fontId="4" fillId="38" borderId="10" xfId="62" applyNumberFormat="1" applyFont="1" applyFill="1" applyBorder="1" applyAlignment="1" applyProtection="1">
      <alignment horizontal="center" vertical="center"/>
      <protection locked="0"/>
    </xf>
    <xf numFmtId="43" fontId="4" fillId="38" borderId="10" xfId="62" applyFont="1" applyFill="1" applyBorder="1" applyAlignment="1" applyProtection="1">
      <alignment vertical="center"/>
      <protection locked="0"/>
    </xf>
    <xf numFmtId="0" fontId="4" fillId="38" borderId="10" xfId="52" applyFont="1" applyFill="1" applyBorder="1" applyAlignment="1" applyProtection="1">
      <alignment horizontal="center" vertical="center"/>
      <protection locked="0"/>
    </xf>
    <xf numFmtId="43" fontId="4" fillId="38" borderId="11" xfId="60" applyFont="1" applyFill="1" applyBorder="1" applyAlignment="1" applyProtection="1">
      <alignment horizontal="center" vertical="center"/>
      <protection locked="0"/>
    </xf>
    <xf numFmtId="1" fontId="4" fillId="0" borderId="10" xfId="52" applyNumberFormat="1" applyFont="1" applyFill="1" applyBorder="1" applyAlignment="1" applyProtection="1">
      <alignment horizontal="center" vertical="center"/>
      <protection locked="0"/>
    </xf>
    <xf numFmtId="43" fontId="4" fillId="0" borderId="10" xfId="62" applyFont="1" applyFill="1" applyBorder="1" applyAlignment="1" applyProtection="1">
      <alignment horizontal="center" vertical="center"/>
      <protection locked="0"/>
    </xf>
    <xf numFmtId="43" fontId="4" fillId="0" borderId="10" xfId="52" applyNumberFormat="1" applyFont="1" applyFill="1" applyBorder="1" applyProtection="1">
      <alignment/>
      <protection locked="0"/>
    </xf>
    <xf numFmtId="49" fontId="2" fillId="0" borderId="0" xfId="52" applyNumberFormat="1" applyFill="1">
      <alignment/>
      <protection/>
    </xf>
    <xf numFmtId="0" fontId="2" fillId="0" borderId="0" xfId="52" applyFill="1">
      <alignment/>
      <protection/>
    </xf>
    <xf numFmtId="49" fontId="50" fillId="0" borderId="0" xfId="52" applyNumberFormat="1" applyFont="1">
      <alignment/>
      <protection/>
    </xf>
    <xf numFmtId="167" fontId="4" fillId="38" borderId="10" xfId="52" applyNumberFormat="1" applyFont="1" applyFill="1" applyBorder="1" applyAlignment="1" applyProtection="1">
      <alignment horizontal="center" vertical="center"/>
      <protection locked="0"/>
    </xf>
    <xf numFmtId="43" fontId="4" fillId="38" borderId="10" xfId="52" applyNumberFormat="1" applyFont="1" applyFill="1" applyBorder="1" applyAlignment="1" applyProtection="1">
      <alignment horizontal="center" vertical="center" wrapText="1"/>
      <protection locked="0"/>
    </xf>
    <xf numFmtId="4" fontId="4" fillId="38" borderId="10" xfId="52" applyNumberFormat="1" applyFont="1" applyFill="1" applyBorder="1" applyProtection="1">
      <alignment/>
      <protection locked="0"/>
    </xf>
    <xf numFmtId="169" fontId="4" fillId="0" borderId="11" xfId="62" applyNumberFormat="1" applyFont="1" applyBorder="1" applyAlignment="1" applyProtection="1">
      <alignment horizontal="right" vertical="center"/>
      <protection locked="0"/>
    </xf>
    <xf numFmtId="0" fontId="4" fillId="0" borderId="11" xfId="52" applyFont="1" applyBorder="1" applyAlignment="1">
      <alignment horizontal="left" vertical="center" wrapText="1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7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left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3" fillId="0" borderId="0" xfId="52" applyFont="1" applyAlignment="1">
      <alignment horizontal="left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left" vertical="center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left" vertical="center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/>
      <protection/>
    </xf>
    <xf numFmtId="0" fontId="3" fillId="0" borderId="0" xfId="52" applyFont="1" applyFill="1" applyAlignment="1">
      <alignment horizontal="left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4" fillId="0" borderId="10" xfId="52" applyFont="1" applyBorder="1">
      <alignment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left" vertical="center"/>
      <protection/>
    </xf>
    <xf numFmtId="0" fontId="4" fillId="0" borderId="0" xfId="52" applyFont="1" applyBorder="1" applyAlignment="1">
      <alignment horizontal="center" vertical="center" wrapText="1"/>
      <protection/>
    </xf>
    <xf numFmtId="0" fontId="4" fillId="0" borderId="10" xfId="52" applyFont="1" applyBorder="1" applyAlignment="1" applyProtection="1">
      <alignment horizontal="left" vertical="center"/>
      <protection locked="0"/>
    </xf>
    <xf numFmtId="0" fontId="4" fillId="0" borderId="11" xfId="52" applyFont="1" applyBorder="1" applyAlignment="1" applyProtection="1">
      <alignment horizontal="left" vertical="center" wrapText="1"/>
      <protection locked="0"/>
    </xf>
    <xf numFmtId="0" fontId="3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8" fillId="0" borderId="0" xfId="52" applyFont="1" applyBorder="1" applyAlignment="1" applyProtection="1">
      <alignment horizontal="left" vertical="center"/>
      <protection/>
    </xf>
    <xf numFmtId="0" fontId="4" fillId="0" borderId="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>
      <alignment horizontal="center"/>
      <protection/>
    </xf>
    <xf numFmtId="0" fontId="4" fillId="0" borderId="0" xfId="52" applyFont="1" applyAlignment="1">
      <alignment/>
      <protection/>
    </xf>
    <xf numFmtId="4" fontId="50" fillId="38" borderId="0" xfId="52" applyNumberFormat="1" applyFont="1" applyFill="1">
      <alignment/>
      <protection/>
    </xf>
    <xf numFmtId="0" fontId="4" fillId="0" borderId="10" xfId="52" applyFont="1" applyBorder="1" applyAlignment="1" applyProtection="1">
      <alignment horizontal="center"/>
      <protection locked="0"/>
    </xf>
    <xf numFmtId="4" fontId="4" fillId="33" borderId="10" xfId="60" applyNumberFormat="1" applyFont="1" applyFill="1" applyBorder="1" applyAlignment="1" applyProtection="1">
      <alignment horizontal="center" vertical="center"/>
      <protection locked="0"/>
    </xf>
    <xf numFmtId="0" fontId="4" fillId="0" borderId="10" xfId="52" applyFont="1" applyBorder="1" applyAlignment="1">
      <alignment horizontal="center"/>
      <protection/>
    </xf>
    <xf numFmtId="0" fontId="6" fillId="0" borderId="0" xfId="52" applyFont="1" applyBorder="1" applyAlignment="1">
      <alignment horizontal="center" vertical="center" wrapText="1"/>
      <protection/>
    </xf>
    <xf numFmtId="0" fontId="7" fillId="0" borderId="17" xfId="52" applyFont="1" applyBorder="1" applyAlignment="1">
      <alignment horizontal="center" vertical="center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3" fillId="0" borderId="16" xfId="52" applyFont="1" applyBorder="1" applyAlignment="1" applyProtection="1">
      <alignment horizontal="center" vertical="center" wrapText="1"/>
      <protection locked="0"/>
    </xf>
    <xf numFmtId="0" fontId="4" fillId="0" borderId="20" xfId="52" applyFont="1" applyBorder="1" applyAlignment="1" applyProtection="1">
      <alignment horizontal="center" vertical="center"/>
      <protection/>
    </xf>
    <xf numFmtId="0" fontId="4" fillId="0" borderId="0" xfId="52" applyFont="1" applyAlignment="1">
      <alignment/>
      <protection/>
    </xf>
    <xf numFmtId="0" fontId="5" fillId="0" borderId="0" xfId="52" applyFont="1" applyAlignment="1">
      <alignment/>
      <protection/>
    </xf>
    <xf numFmtId="0" fontId="3" fillId="33" borderId="11" xfId="52" applyFont="1" applyFill="1" applyBorder="1" applyAlignment="1">
      <alignment horizontal="center" vertical="center"/>
      <protection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11" xfId="52" applyFont="1" applyFill="1" applyBorder="1" applyAlignment="1">
      <alignment vertical="center"/>
      <protection/>
    </xf>
    <xf numFmtId="0" fontId="3" fillId="33" borderId="19" xfId="52" applyFont="1" applyFill="1" applyBorder="1" applyAlignment="1">
      <alignment vertical="center"/>
      <protection/>
    </xf>
    <xf numFmtId="0" fontId="3" fillId="33" borderId="12" xfId="52" applyFont="1" applyFill="1" applyBorder="1" applyAlignment="1">
      <alignment vertical="center"/>
      <protection/>
    </xf>
    <xf numFmtId="0" fontId="3" fillId="34" borderId="11" xfId="52" applyFont="1" applyFill="1" applyBorder="1" applyAlignment="1" applyProtection="1">
      <alignment horizontal="center" vertical="center"/>
      <protection/>
    </xf>
    <xf numFmtId="0" fontId="3" fillId="34" borderId="19" xfId="52" applyFont="1" applyFill="1" applyBorder="1" applyAlignment="1" applyProtection="1">
      <alignment horizontal="center" vertical="center"/>
      <protection/>
    </xf>
    <xf numFmtId="0" fontId="3" fillId="34" borderId="12" xfId="52" applyFont="1" applyFill="1" applyBorder="1" applyAlignment="1" applyProtection="1">
      <alignment horizontal="center" vertical="center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8" fillId="0" borderId="0" xfId="52" applyFont="1" applyBorder="1" applyAlignment="1" applyProtection="1">
      <alignment horizontal="left" vertical="center"/>
      <protection/>
    </xf>
    <xf numFmtId="0" fontId="4" fillId="0" borderId="0" xfId="52" applyFont="1" applyBorder="1" applyAlignment="1" applyProtection="1">
      <alignment horizontal="center" vertical="center"/>
      <protection/>
    </xf>
    <xf numFmtId="0" fontId="3" fillId="0" borderId="0" xfId="52" applyFont="1" applyAlignment="1">
      <alignment horizontal="center" vertical="center"/>
      <protection/>
    </xf>
    <xf numFmtId="0" fontId="3" fillId="33" borderId="15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14" xfId="52" applyFont="1" applyFill="1" applyBorder="1" applyAlignment="1">
      <alignment horizontal="center" vertical="center"/>
      <protection/>
    </xf>
    <xf numFmtId="0" fontId="3" fillId="33" borderId="16" xfId="52" applyFont="1" applyFill="1" applyBorder="1" applyAlignment="1">
      <alignment horizontal="center" vertical="center"/>
      <protection/>
    </xf>
    <xf numFmtId="0" fontId="3" fillId="33" borderId="18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8" borderId="11" xfId="52" applyFont="1" applyFill="1" applyBorder="1" applyAlignment="1">
      <alignment horizontal="center" vertical="center"/>
      <protection/>
    </xf>
    <xf numFmtId="0" fontId="3" fillId="8" borderId="19" xfId="52" applyFont="1" applyFill="1" applyBorder="1" applyAlignment="1">
      <alignment horizontal="center" vertical="center"/>
      <protection/>
    </xf>
    <xf numFmtId="0" fontId="3" fillId="8" borderId="12" xfId="52" applyFont="1" applyFill="1" applyBorder="1" applyAlignment="1">
      <alignment horizontal="center" vertical="center"/>
      <protection/>
    </xf>
    <xf numFmtId="0" fontId="10" fillId="0" borderId="20" xfId="52" applyFont="1" applyBorder="1" applyAlignment="1">
      <alignment horizontal="left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2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left" vertical="center"/>
      <protection/>
    </xf>
    <xf numFmtId="0" fontId="4" fillId="0" borderId="20" xfId="52" applyFont="1" applyBorder="1" applyAlignment="1" applyProtection="1">
      <alignment horizontal="left" vertical="center"/>
      <protection/>
    </xf>
    <xf numFmtId="0" fontId="4" fillId="0" borderId="23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3" fillId="0" borderId="24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4" fillId="0" borderId="10" xfId="52" applyFont="1" applyBorder="1" applyAlignment="1" applyProtection="1">
      <alignment horizontal="left" vertical="center"/>
      <protection locked="0"/>
    </xf>
    <xf numFmtId="0" fontId="4" fillId="0" borderId="11" xfId="52" applyFont="1" applyBorder="1" applyAlignment="1" applyProtection="1">
      <alignment horizontal="left" vertical="center" wrapText="1"/>
      <protection locked="0"/>
    </xf>
    <xf numFmtId="0" fontId="4" fillId="0" borderId="12" xfId="52" applyFont="1" applyBorder="1" applyAlignment="1" applyProtection="1">
      <alignment horizontal="left" vertical="center" wrapText="1"/>
      <protection locked="0"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left" vertical="center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left" vertical="center"/>
      <protection/>
    </xf>
    <xf numFmtId="0" fontId="4" fillId="0" borderId="19" xfId="52" applyFont="1" applyFill="1" applyBorder="1" applyAlignment="1">
      <alignment horizontal="left" vertical="center"/>
      <protection/>
    </xf>
    <xf numFmtId="0" fontId="4" fillId="0" borderId="12" xfId="52" applyFont="1" applyFill="1" applyBorder="1" applyAlignment="1">
      <alignment horizontal="left" vertical="center"/>
      <protection/>
    </xf>
    <xf numFmtId="0" fontId="4" fillId="38" borderId="11" xfId="52" applyFont="1" applyFill="1" applyBorder="1" applyAlignment="1">
      <alignment horizontal="left" vertical="center"/>
      <protection/>
    </xf>
    <xf numFmtId="0" fontId="51" fillId="38" borderId="19" xfId="0" applyFont="1" applyFill="1" applyBorder="1" applyAlignment="1">
      <alignment/>
    </xf>
    <xf numFmtId="0" fontId="51" fillId="38" borderId="12" xfId="0" applyFont="1" applyFill="1" applyBorder="1" applyAlignment="1">
      <alignment/>
    </xf>
    <xf numFmtId="0" fontId="4" fillId="0" borderId="10" xfId="52" applyFont="1" applyBorder="1" applyAlignment="1">
      <alignment horizontal="center" vertical="center"/>
      <protection/>
    </xf>
    <xf numFmtId="0" fontId="4" fillId="0" borderId="19" xfId="52" applyFont="1" applyBorder="1" applyAlignment="1">
      <alignment horizontal="left" vertical="center" wrapText="1"/>
      <protection/>
    </xf>
    <xf numFmtId="0" fontId="3" fillId="0" borderId="0" xfId="52" applyFont="1" applyAlignment="1">
      <alignment horizontal="left" vertic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51" fillId="0" borderId="19" xfId="0" applyFont="1" applyBorder="1" applyAlignment="1">
      <alignment/>
    </xf>
    <xf numFmtId="0" fontId="51" fillId="0" borderId="12" xfId="0" applyFont="1" applyBorder="1" applyAlignment="1">
      <alignment/>
    </xf>
    <xf numFmtId="0" fontId="3" fillId="8" borderId="11" xfId="52" applyFont="1" applyFill="1" applyBorder="1" applyAlignment="1">
      <alignment horizontal="left" vertical="center"/>
      <protection/>
    </xf>
    <xf numFmtId="0" fontId="3" fillId="8" borderId="19" xfId="52" applyFont="1" applyFill="1" applyBorder="1" applyAlignment="1">
      <alignment horizontal="left" vertical="center"/>
      <protection/>
    </xf>
    <xf numFmtId="0" fontId="3" fillId="8" borderId="12" xfId="52" applyFont="1" applyFill="1" applyBorder="1" applyAlignment="1">
      <alignment horizontal="left" vertical="center"/>
      <protection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>
      <alignment/>
      <protection/>
    </xf>
    <xf numFmtId="0" fontId="3" fillId="0" borderId="0" xfId="52" applyFont="1" applyBorder="1" applyAlignment="1">
      <alignment horizontal="left" vertical="center"/>
      <protection/>
    </xf>
    <xf numFmtId="0" fontId="4" fillId="0" borderId="10" xfId="52" applyFont="1" applyBorder="1" applyAlignment="1">
      <alignment horizontal="left" vertical="center"/>
      <protection/>
    </xf>
    <xf numFmtId="0" fontId="4" fillId="0" borderId="17" xfId="52" applyFont="1" applyBorder="1" applyAlignment="1">
      <alignment horizontal="center" vertical="center"/>
      <protection/>
    </xf>
    <xf numFmtId="0" fontId="4" fillId="0" borderId="22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36" borderId="10" xfId="52" applyFont="1" applyFill="1" applyBorder="1" applyAlignment="1">
      <alignment horizontal="left" vertical="center" wrapText="1"/>
      <protection/>
    </xf>
    <xf numFmtId="168" fontId="4" fillId="0" borderId="10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Alignment="1">
      <alignment horizontal="left" vertical="center" wrapText="1"/>
      <protection/>
    </xf>
    <xf numFmtId="0" fontId="4" fillId="0" borderId="11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left" vertical="center"/>
      <protection/>
    </xf>
    <xf numFmtId="0" fontId="4" fillId="38" borderId="10" xfId="52" applyFont="1" applyFill="1" applyBorder="1" applyAlignment="1">
      <alignment horizontal="left" vertical="center"/>
      <protection/>
    </xf>
    <xf numFmtId="167" fontId="49" fillId="33" borderId="11" xfId="62" applyNumberFormat="1" applyFont="1" applyFill="1" applyBorder="1" applyAlignment="1" applyProtection="1">
      <alignment horizontal="center"/>
      <protection locked="0"/>
    </xf>
    <xf numFmtId="167" fontId="49" fillId="33" borderId="12" xfId="62" applyNumberFormat="1" applyFont="1" applyFill="1" applyBorder="1" applyAlignment="1" applyProtection="1">
      <alignment horizontal="center"/>
      <protection locked="0"/>
    </xf>
    <xf numFmtId="0" fontId="4" fillId="0" borderId="18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21" xfId="52" applyFont="1" applyBorder="1" applyAlignment="1">
      <alignment horizontal="center" vertical="center"/>
      <protection/>
    </xf>
    <xf numFmtId="43" fontId="4" fillId="8" borderId="11" xfId="62" applyFont="1" applyFill="1" applyBorder="1" applyAlignment="1">
      <alignment horizontal="center" vertical="center"/>
    </xf>
    <xf numFmtId="43" fontId="4" fillId="8" borderId="12" xfId="62" applyFont="1" applyFill="1" applyBorder="1" applyAlignment="1">
      <alignment horizontal="center" vertical="center"/>
    </xf>
    <xf numFmtId="49" fontId="3" fillId="36" borderId="10" xfId="52" applyNumberFormat="1" applyFont="1" applyFill="1" applyBorder="1" applyAlignment="1">
      <alignment horizontal="left" vertical="center" wrapText="1"/>
      <protection/>
    </xf>
    <xf numFmtId="49" fontId="4" fillId="0" borderId="12" xfId="52" applyNumberFormat="1" applyFont="1" applyBorder="1" applyAlignment="1">
      <alignment horizontal="left" vertical="center" wrapText="1"/>
      <protection/>
    </xf>
    <xf numFmtId="49" fontId="4" fillId="0" borderId="10" xfId="52" applyNumberFormat="1" applyFont="1" applyBorder="1" applyAlignment="1">
      <alignment horizontal="left" vertical="center" wrapText="1"/>
      <protection/>
    </xf>
    <xf numFmtId="0" fontId="4" fillId="0" borderId="11" xfId="52" applyNumberFormat="1" applyFont="1" applyBorder="1" applyAlignment="1">
      <alignment horizontal="left" vertical="center" wrapText="1"/>
      <protection/>
    </xf>
    <xf numFmtId="0" fontId="4" fillId="0" borderId="19" xfId="52" applyNumberFormat="1" applyFont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center" vertical="center"/>
      <protection/>
    </xf>
    <xf numFmtId="0" fontId="4" fillId="0" borderId="2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49" fontId="4" fillId="0" borderId="11" xfId="52" applyNumberFormat="1" applyFont="1" applyBorder="1" applyAlignment="1">
      <alignment horizontal="left" vertical="center" wrapText="1"/>
      <protection/>
    </xf>
    <xf numFmtId="49" fontId="4" fillId="0" borderId="19" xfId="52" applyNumberFormat="1" applyFont="1" applyBorder="1" applyAlignment="1">
      <alignment horizontal="left" vertical="center" wrapText="1"/>
      <protection/>
    </xf>
    <xf numFmtId="0" fontId="4" fillId="38" borderId="19" xfId="52" applyFont="1" applyFill="1" applyBorder="1" applyAlignment="1">
      <alignment horizontal="left" vertical="center"/>
      <protection/>
    </xf>
    <xf numFmtId="0" fontId="4" fillId="38" borderId="12" xfId="52" applyFont="1" applyFill="1" applyBorder="1" applyAlignment="1">
      <alignment horizontal="left" vertical="center"/>
      <protection/>
    </xf>
    <xf numFmtId="0" fontId="3" fillId="37" borderId="11" xfId="52" applyFont="1" applyFill="1" applyBorder="1" applyAlignment="1">
      <alignment horizontal="left" vertical="center"/>
      <protection/>
    </xf>
    <xf numFmtId="0" fontId="3" fillId="37" borderId="19" xfId="52" applyFont="1" applyFill="1" applyBorder="1" applyAlignment="1">
      <alignment horizontal="left" vertical="center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52" fillId="0" borderId="0" xfId="52" applyFont="1" applyAlignment="1">
      <alignment horizontal="center"/>
      <protection/>
    </xf>
    <xf numFmtId="0" fontId="4" fillId="33" borderId="11" xfId="52" applyFont="1" applyFill="1" applyBorder="1" applyAlignment="1">
      <alignment horizontal="left" vertical="center" wrapText="1"/>
      <protection/>
    </xf>
    <xf numFmtId="0" fontId="4" fillId="33" borderId="19" xfId="52" applyFont="1" applyFill="1" applyBorder="1" applyAlignment="1">
      <alignment horizontal="left" vertical="center" wrapText="1"/>
      <protection/>
    </xf>
    <xf numFmtId="0" fontId="4" fillId="33" borderId="12" xfId="52" applyFont="1" applyFill="1" applyBorder="1" applyAlignment="1">
      <alignment horizontal="left" vertical="center" wrapText="1"/>
      <protection/>
    </xf>
    <xf numFmtId="0" fontId="3" fillId="9" borderId="11" xfId="52" applyFont="1" applyFill="1" applyBorder="1" applyAlignment="1">
      <alignment horizontal="left"/>
      <protection/>
    </xf>
    <xf numFmtId="0" fontId="3" fillId="9" borderId="19" xfId="52" applyFont="1" applyFill="1" applyBorder="1" applyAlignment="1">
      <alignment horizontal="left"/>
      <protection/>
    </xf>
    <xf numFmtId="0" fontId="3" fillId="9" borderId="12" xfId="52" applyFont="1" applyFill="1" applyBorder="1" applyAlignment="1">
      <alignment horizontal="left"/>
      <protection/>
    </xf>
    <xf numFmtId="0" fontId="4" fillId="0" borderId="11" xfId="52" applyFont="1" applyBorder="1" applyAlignment="1" applyProtection="1">
      <alignment horizontal="center" vertical="center"/>
      <protection locked="0"/>
    </xf>
    <xf numFmtId="0" fontId="4" fillId="0" borderId="19" xfId="52" applyFont="1" applyBorder="1" applyAlignment="1" applyProtection="1">
      <alignment horizontal="center" vertical="center"/>
      <protection locked="0"/>
    </xf>
    <xf numFmtId="0" fontId="4" fillId="0" borderId="12" xfId="52" applyFont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354"/>
  <sheetViews>
    <sheetView view="pageBreakPreview" zoomScaleSheetLayoutView="100" zoomScalePageLayoutView="0" workbookViewId="0" topLeftCell="A269">
      <selection activeCell="J280" sqref="J280"/>
    </sheetView>
  </sheetViews>
  <sheetFormatPr defaultColWidth="9.140625" defaultRowHeight="15"/>
  <cols>
    <col min="1" max="1" width="4.28125" style="2" customWidth="1"/>
    <col min="2" max="2" width="13.7109375" style="2" customWidth="1"/>
    <col min="3" max="3" width="16.7109375" style="2" customWidth="1"/>
    <col min="4" max="4" width="25.28125" style="2" customWidth="1"/>
    <col min="5" max="5" width="11.57421875" style="2" customWidth="1"/>
    <col min="6" max="6" width="18.00390625" style="2" customWidth="1"/>
    <col min="7" max="7" width="16.140625" style="2" customWidth="1"/>
    <col min="8" max="8" width="15.28125" style="2" customWidth="1"/>
    <col min="9" max="9" width="16.140625" style="2" customWidth="1"/>
    <col min="10" max="10" width="18.00390625" style="2" customWidth="1"/>
    <col min="11" max="11" width="19.421875" style="268" customWidth="1"/>
    <col min="12" max="13" width="15.57421875" style="268" bestFit="1" customWidth="1"/>
    <col min="14" max="14" width="17.00390625" style="4" customWidth="1"/>
    <col min="15" max="16384" width="9.140625" style="4" customWidth="1"/>
  </cols>
  <sheetData>
    <row r="1" spans="1:2" ht="12.75" hidden="1">
      <c r="A1" s="1"/>
      <c r="B1" s="1" t="s">
        <v>0</v>
      </c>
    </row>
    <row r="2" ht="12.75" hidden="1"/>
    <row r="3" spans="1:6" ht="12.75" hidden="1">
      <c r="A3" s="2" t="s">
        <v>1</v>
      </c>
      <c r="C3" s="3" t="s">
        <v>2</v>
      </c>
      <c r="D3" s="3"/>
      <c r="E3" s="3"/>
      <c r="F3" s="3"/>
    </row>
    <row r="4" spans="1:8" ht="12.75" hidden="1">
      <c r="A4" s="2" t="s">
        <v>3</v>
      </c>
      <c r="C4" s="335" t="s">
        <v>4</v>
      </c>
      <c r="D4" s="335"/>
      <c r="E4" s="335"/>
      <c r="F4" s="335"/>
      <c r="G4" s="335"/>
      <c r="H4" s="335"/>
    </row>
    <row r="5" ht="12.75" hidden="1"/>
    <row r="6" spans="1:5" ht="12.75" hidden="1">
      <c r="A6" s="335" t="s">
        <v>5</v>
      </c>
      <c r="B6" s="335"/>
      <c r="C6" s="336" t="s">
        <v>6</v>
      </c>
      <c r="D6" s="336"/>
      <c r="E6" s="3"/>
    </row>
    <row r="7" ht="12.75" hidden="1"/>
    <row r="8" ht="12.75" hidden="1"/>
    <row r="9" ht="12.75" hidden="1">
      <c r="A9" s="2" t="s">
        <v>7</v>
      </c>
    </row>
    <row r="10" ht="12.75" hidden="1"/>
    <row r="11" ht="12.75" hidden="1">
      <c r="A11" s="2" t="s">
        <v>8</v>
      </c>
    </row>
    <row r="12" ht="12.75" hidden="1"/>
    <row r="13" ht="12.75" hidden="1"/>
    <row r="14" ht="12.75" hidden="1">
      <c r="A14" s="2" t="s">
        <v>9</v>
      </c>
    </row>
    <row r="15" ht="12.75" hidden="1"/>
    <row r="16" ht="12.75" hidden="1">
      <c r="A16" s="2" t="s">
        <v>10</v>
      </c>
    </row>
    <row r="17" ht="12.75" hidden="1"/>
    <row r="18" ht="12.75" hidden="1"/>
    <row r="19" spans="1:8" ht="25.5" hidden="1">
      <c r="A19" s="5" t="s">
        <v>11</v>
      </c>
      <c r="B19" s="329" t="s">
        <v>12</v>
      </c>
      <c r="C19" s="329"/>
      <c r="D19" s="329"/>
      <c r="E19" s="6" t="s">
        <v>13</v>
      </c>
      <c r="F19" s="6" t="s">
        <v>14</v>
      </c>
      <c r="G19" s="6" t="s">
        <v>15</v>
      </c>
      <c r="H19" s="6" t="s">
        <v>16</v>
      </c>
    </row>
    <row r="20" spans="1:8" ht="12.75" hidden="1">
      <c r="A20" s="7"/>
      <c r="B20" s="329"/>
      <c r="C20" s="329"/>
      <c r="D20" s="329"/>
      <c r="E20" s="5"/>
      <c r="F20" s="7"/>
      <c r="G20" s="7"/>
      <c r="H20" s="7"/>
    </row>
    <row r="21" spans="1:8" ht="12.75" hidden="1">
      <c r="A21" s="7"/>
      <c r="B21" s="329" t="s">
        <v>6</v>
      </c>
      <c r="C21" s="329"/>
      <c r="D21" s="329"/>
      <c r="E21" s="5"/>
      <c r="F21" s="7"/>
      <c r="G21" s="7"/>
      <c r="H21" s="8"/>
    </row>
    <row r="22" spans="1:8" ht="12.75" hidden="1">
      <c r="A22" s="7"/>
      <c r="B22" s="329"/>
      <c r="C22" s="329"/>
      <c r="D22" s="329"/>
      <c r="E22" s="5"/>
      <c r="F22" s="7"/>
      <c r="G22" s="7"/>
      <c r="H22" s="7"/>
    </row>
    <row r="23" spans="1:8" ht="12.75" hidden="1">
      <c r="A23" s="7"/>
      <c r="B23" s="329"/>
      <c r="C23" s="329"/>
      <c r="D23" s="329"/>
      <c r="E23" s="5"/>
      <c r="F23" s="7"/>
      <c r="G23" s="7"/>
      <c r="H23" s="7"/>
    </row>
    <row r="24" spans="1:8" ht="12.75" hidden="1">
      <c r="A24" s="9"/>
      <c r="B24" s="10"/>
      <c r="C24" s="10"/>
      <c r="D24" s="10"/>
      <c r="E24" s="10"/>
      <c r="F24" s="9"/>
      <c r="G24" s="9"/>
      <c r="H24" s="9"/>
    </row>
    <row r="25" spans="1:10" ht="12.75" customHeight="1">
      <c r="A25" s="11"/>
      <c r="B25" s="11"/>
      <c r="C25" s="330" t="s">
        <v>186</v>
      </c>
      <c r="D25" s="330"/>
      <c r="E25" s="330"/>
      <c r="F25" s="330"/>
      <c r="G25" s="330"/>
      <c r="H25" s="330"/>
      <c r="I25" s="330"/>
      <c r="J25" s="331">
        <v>4</v>
      </c>
    </row>
    <row r="26" spans="1:10" ht="24.75" customHeight="1">
      <c r="A26" s="11"/>
      <c r="B26" s="11"/>
      <c r="C26" s="330"/>
      <c r="D26" s="330"/>
      <c r="E26" s="330"/>
      <c r="F26" s="330"/>
      <c r="G26" s="330"/>
      <c r="H26" s="330"/>
      <c r="I26" s="330"/>
      <c r="J26" s="332"/>
    </row>
    <row r="27" spans="1:13" s="13" customFormat="1" ht="30" customHeight="1">
      <c r="A27" s="12"/>
      <c r="B27" s="12"/>
      <c r="C27" s="333" t="s">
        <v>219</v>
      </c>
      <c r="D27" s="333"/>
      <c r="E27" s="333"/>
      <c r="F27" s="333"/>
      <c r="G27" s="333"/>
      <c r="H27" s="333"/>
      <c r="I27" s="333"/>
      <c r="J27" s="12"/>
      <c r="K27" s="269"/>
      <c r="L27" s="269"/>
      <c r="M27" s="269"/>
    </row>
    <row r="28" spans="1:13" s="13" customFormat="1" ht="12.75">
      <c r="A28" s="14"/>
      <c r="B28" s="15"/>
      <c r="C28" s="334" t="s">
        <v>17</v>
      </c>
      <c r="D28" s="334"/>
      <c r="E28" s="334"/>
      <c r="F28" s="334"/>
      <c r="G28" s="334"/>
      <c r="H28" s="334"/>
      <c r="I28" s="334"/>
      <c r="J28" s="16"/>
      <c r="K28" s="269"/>
      <c r="L28" s="269"/>
      <c r="M28" s="269"/>
    </row>
    <row r="29" spans="1:13" s="13" customFormat="1" ht="24.75" customHeight="1">
      <c r="A29" s="348" t="s">
        <v>18</v>
      </c>
      <c r="B29" s="348"/>
      <c r="C29" s="14"/>
      <c r="D29" s="14"/>
      <c r="E29" s="349" t="s">
        <v>235</v>
      </c>
      <c r="F29" s="349"/>
      <c r="G29" s="349"/>
      <c r="H29" s="14"/>
      <c r="I29" s="14"/>
      <c r="J29" s="16"/>
      <c r="K29" s="269"/>
      <c r="L29" s="269"/>
      <c r="M29" s="269"/>
    </row>
    <row r="30" spans="1:13" s="13" customFormat="1" ht="15.75">
      <c r="A30" s="17"/>
      <c r="B30" s="17"/>
      <c r="C30" s="14"/>
      <c r="D30" s="14"/>
      <c r="E30" s="14"/>
      <c r="F30" s="14"/>
      <c r="G30" s="14"/>
      <c r="H30" s="14"/>
      <c r="I30" s="14"/>
      <c r="J30" s="16"/>
      <c r="K30" s="269"/>
      <c r="L30" s="269"/>
      <c r="M30" s="269"/>
    </row>
    <row r="31" spans="1:13" s="13" customFormat="1" ht="12.75">
      <c r="A31" s="350" t="s">
        <v>20</v>
      </c>
      <c r="B31" s="350"/>
      <c r="C31" s="350"/>
      <c r="D31" s="350"/>
      <c r="E31" s="350"/>
      <c r="F31" s="350"/>
      <c r="G31" s="350"/>
      <c r="H31" s="350"/>
      <c r="I31" s="350"/>
      <c r="J31" s="350"/>
      <c r="K31" s="269"/>
      <c r="L31" s="269"/>
      <c r="M31" s="269"/>
    </row>
    <row r="32" spans="1:13" s="13" customFormat="1" ht="12.75">
      <c r="A32" s="18"/>
      <c r="B32" s="18"/>
      <c r="C32" s="14"/>
      <c r="D32" s="14"/>
      <c r="E32" s="14"/>
      <c r="F32" s="14"/>
      <c r="G32" s="14"/>
      <c r="H32" s="14"/>
      <c r="I32" s="14"/>
      <c r="J32" s="16"/>
      <c r="K32" s="269"/>
      <c r="L32" s="269"/>
      <c r="M32" s="269"/>
    </row>
    <row r="33" spans="1:13" s="13" customFormat="1" ht="12.75" customHeight="1">
      <c r="A33" s="351" t="s">
        <v>21</v>
      </c>
      <c r="B33" s="352"/>
      <c r="C33" s="351" t="s">
        <v>187</v>
      </c>
      <c r="D33" s="352"/>
      <c r="E33" s="352"/>
      <c r="F33" s="352"/>
      <c r="G33" s="355"/>
      <c r="H33" s="347" t="s">
        <v>193</v>
      </c>
      <c r="I33" s="347"/>
      <c r="J33" s="347"/>
      <c r="K33" s="269"/>
      <c r="L33" s="269"/>
      <c r="M33" s="269"/>
    </row>
    <row r="34" spans="1:13" s="13" customFormat="1" ht="12.75" customHeight="1">
      <c r="A34" s="353"/>
      <c r="B34" s="354"/>
      <c r="C34" s="353"/>
      <c r="D34" s="354"/>
      <c r="E34" s="354"/>
      <c r="F34" s="354"/>
      <c r="G34" s="356"/>
      <c r="H34" s="19" t="s">
        <v>24</v>
      </c>
      <c r="I34" s="20" t="s">
        <v>25</v>
      </c>
      <c r="J34" s="20" t="s">
        <v>26</v>
      </c>
      <c r="K34" s="269"/>
      <c r="L34" s="269"/>
      <c r="M34" s="269"/>
    </row>
    <row r="35" spans="1:13" s="13" customFormat="1" ht="17.25" customHeight="1">
      <c r="A35" s="337">
        <v>211</v>
      </c>
      <c r="B35" s="338"/>
      <c r="C35" s="339" t="s">
        <v>27</v>
      </c>
      <c r="D35" s="340"/>
      <c r="E35" s="340"/>
      <c r="F35" s="340"/>
      <c r="G35" s="341"/>
      <c r="H35" s="21">
        <v>24539564</v>
      </c>
      <c r="I35" s="22">
        <v>24539564</v>
      </c>
      <c r="J35" s="22">
        <v>24539564</v>
      </c>
      <c r="K35" s="269"/>
      <c r="L35" s="269"/>
      <c r="M35" s="269"/>
    </row>
    <row r="36" spans="1:13" s="13" customFormat="1" ht="12.75">
      <c r="A36" s="342" t="s">
        <v>28</v>
      </c>
      <c r="B36" s="343"/>
      <c r="C36" s="343"/>
      <c r="D36" s="343"/>
      <c r="E36" s="343"/>
      <c r="F36" s="343"/>
      <c r="G36" s="344"/>
      <c r="H36" s="23">
        <f>H35</f>
        <v>24539564</v>
      </c>
      <c r="I36" s="23">
        <f>I35</f>
        <v>24539564</v>
      </c>
      <c r="J36" s="23">
        <f>J35</f>
        <v>24539564</v>
      </c>
      <c r="K36" s="269"/>
      <c r="L36" s="269"/>
      <c r="M36" s="269"/>
    </row>
    <row r="37" spans="1:13" s="26" customFormat="1" ht="12.75">
      <c r="A37" s="24"/>
      <c r="B37" s="24"/>
      <c r="C37" s="24"/>
      <c r="D37" s="24"/>
      <c r="E37" s="24"/>
      <c r="F37" s="24"/>
      <c r="G37" s="24"/>
      <c r="H37" s="25"/>
      <c r="I37" s="25"/>
      <c r="J37" s="25"/>
      <c r="K37" s="270"/>
      <c r="L37" s="270"/>
      <c r="M37" s="270"/>
    </row>
    <row r="38" spans="1:13" s="13" customFormat="1" ht="15.75" customHeight="1">
      <c r="A38" s="345" t="s">
        <v>29</v>
      </c>
      <c r="B38" s="345"/>
      <c r="C38" s="345"/>
      <c r="D38" s="345"/>
      <c r="E38" s="345"/>
      <c r="F38" s="345"/>
      <c r="G38" s="345"/>
      <c r="H38" s="345"/>
      <c r="I38" s="345"/>
      <c r="J38" s="345"/>
      <c r="K38" s="269"/>
      <c r="L38" s="269"/>
      <c r="M38" s="269"/>
    </row>
    <row r="39" spans="1:13" s="13" customFormat="1" ht="15.75" customHeight="1">
      <c r="A39" s="345"/>
      <c r="B39" s="345"/>
      <c r="C39" s="345"/>
      <c r="D39" s="345"/>
      <c r="E39" s="345"/>
      <c r="F39" s="345"/>
      <c r="G39" s="345"/>
      <c r="H39" s="345"/>
      <c r="I39" s="345"/>
      <c r="J39" s="345"/>
      <c r="K39" s="269"/>
      <c r="L39" s="269"/>
      <c r="M39" s="269"/>
    </row>
    <row r="40" spans="1:13" s="28" customFormat="1" ht="15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1"/>
      <c r="L40" s="271"/>
      <c r="M40" s="271"/>
    </row>
    <row r="41" spans="1:13" s="13" customFormat="1" ht="12.75">
      <c r="A41" s="346" t="s">
        <v>21</v>
      </c>
      <c r="B41" s="346"/>
      <c r="C41" s="346" t="s">
        <v>187</v>
      </c>
      <c r="D41" s="346"/>
      <c r="E41" s="346"/>
      <c r="F41" s="346"/>
      <c r="G41" s="346"/>
      <c r="H41" s="347" t="s">
        <v>23</v>
      </c>
      <c r="I41" s="347"/>
      <c r="J41" s="347"/>
      <c r="K41" s="269"/>
      <c r="L41" s="269"/>
      <c r="M41" s="269"/>
    </row>
    <row r="42" spans="1:13" s="13" customFormat="1" ht="17.25" customHeight="1">
      <c r="A42" s="346"/>
      <c r="B42" s="346"/>
      <c r="C42" s="346"/>
      <c r="D42" s="346"/>
      <c r="E42" s="346"/>
      <c r="F42" s="346"/>
      <c r="G42" s="346"/>
      <c r="H42" s="19" t="s">
        <v>24</v>
      </c>
      <c r="I42" s="20" t="s">
        <v>25</v>
      </c>
      <c r="J42" s="20" t="s">
        <v>26</v>
      </c>
      <c r="K42" s="269"/>
      <c r="L42" s="269"/>
      <c r="M42" s="269"/>
    </row>
    <row r="43" spans="1:13" s="13" customFormat="1" ht="18.75" customHeight="1">
      <c r="A43" s="346">
        <v>213</v>
      </c>
      <c r="B43" s="346"/>
      <c r="C43" s="372" t="s">
        <v>30</v>
      </c>
      <c r="D43" s="372"/>
      <c r="E43" s="372"/>
      <c r="F43" s="372"/>
      <c r="G43" s="372"/>
      <c r="H43" s="21">
        <v>7410953</v>
      </c>
      <c r="I43" s="22">
        <v>7410953</v>
      </c>
      <c r="J43" s="22">
        <v>7410953</v>
      </c>
      <c r="K43" s="269"/>
      <c r="L43" s="269"/>
      <c r="M43" s="269"/>
    </row>
    <row r="44" spans="1:13" s="13" customFormat="1" ht="15" customHeight="1">
      <c r="A44" s="342" t="s">
        <v>31</v>
      </c>
      <c r="B44" s="343"/>
      <c r="C44" s="343"/>
      <c r="D44" s="343"/>
      <c r="E44" s="343"/>
      <c r="F44" s="343"/>
      <c r="G44" s="344"/>
      <c r="H44" s="29">
        <f>SUM(H43)</f>
        <v>7410953</v>
      </c>
      <c r="I44" s="29">
        <f>SUM(I43)</f>
        <v>7410953</v>
      </c>
      <c r="J44" s="29">
        <f>SUM(J43)</f>
        <v>7410953</v>
      </c>
      <c r="K44" s="269"/>
      <c r="L44" s="269"/>
      <c r="M44" s="269"/>
    </row>
    <row r="45" spans="1:13" s="13" customFormat="1" ht="18.75" customHeight="1">
      <c r="A45" s="373" t="s">
        <v>191</v>
      </c>
      <c r="B45" s="373"/>
      <c r="C45" s="373"/>
      <c r="D45" s="373"/>
      <c r="E45" s="373"/>
      <c r="F45" s="373"/>
      <c r="G45" s="373"/>
      <c r="H45" s="373"/>
      <c r="I45" s="373"/>
      <c r="J45" s="373"/>
      <c r="K45" s="269"/>
      <c r="L45" s="269"/>
      <c r="M45" s="269"/>
    </row>
    <row r="46" spans="1:13" s="13" customFormat="1" ht="12.75">
      <c r="A46" s="350" t="s">
        <v>32</v>
      </c>
      <c r="B46" s="350"/>
      <c r="C46" s="350"/>
      <c r="D46" s="350"/>
      <c r="E46" s="350"/>
      <c r="F46" s="350"/>
      <c r="G46" s="350"/>
      <c r="H46" s="350"/>
      <c r="I46" s="350"/>
      <c r="J46" s="350"/>
      <c r="K46" s="269"/>
      <c r="L46" s="269"/>
      <c r="M46" s="269"/>
    </row>
    <row r="47" spans="1:10" ht="20.2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</row>
    <row r="48" spans="1:10" ht="18.75" customHeight="1">
      <c r="A48" s="371" t="s">
        <v>33</v>
      </c>
      <c r="B48" s="366" t="s">
        <v>21</v>
      </c>
      <c r="C48" s="366" t="s">
        <v>22</v>
      </c>
      <c r="D48" s="369" t="s">
        <v>187</v>
      </c>
      <c r="E48" s="371" t="s">
        <v>100</v>
      </c>
      <c r="F48" s="371" t="s">
        <v>205</v>
      </c>
      <c r="G48" s="371" t="s">
        <v>204</v>
      </c>
      <c r="H48" s="363" t="s">
        <v>23</v>
      </c>
      <c r="I48" s="364"/>
      <c r="J48" s="365"/>
    </row>
    <row r="49" spans="1:10" ht="34.5" customHeight="1">
      <c r="A49" s="371"/>
      <c r="B49" s="368"/>
      <c r="C49" s="368"/>
      <c r="D49" s="370"/>
      <c r="E49" s="371"/>
      <c r="F49" s="371"/>
      <c r="G49" s="371"/>
      <c r="H49" s="31" t="s">
        <v>24</v>
      </c>
      <c r="I49" s="31" t="s">
        <v>34</v>
      </c>
      <c r="J49" s="31" t="s">
        <v>35</v>
      </c>
    </row>
    <row r="50" spans="1:10" ht="36.75" customHeight="1" hidden="1">
      <c r="A50" s="32">
        <v>1</v>
      </c>
      <c r="B50" s="366">
        <v>212</v>
      </c>
      <c r="C50" s="366" t="s">
        <v>36</v>
      </c>
      <c r="D50" s="43" t="s">
        <v>37</v>
      </c>
      <c r="E50" s="70"/>
      <c r="F50" s="33"/>
      <c r="G50" s="34"/>
      <c r="H50" s="35">
        <f>(E50*F50)*G50</f>
        <v>0</v>
      </c>
      <c r="I50" s="36"/>
      <c r="J50" s="37"/>
    </row>
    <row r="51" spans="1:10" ht="41.25" customHeight="1" hidden="1">
      <c r="A51" s="32">
        <v>2</v>
      </c>
      <c r="B51" s="367"/>
      <c r="C51" s="367"/>
      <c r="D51" s="43" t="s">
        <v>38</v>
      </c>
      <c r="E51" s="70"/>
      <c r="F51" s="33"/>
      <c r="G51" s="38"/>
      <c r="H51" s="35">
        <f>(E51*F51)*G51</f>
        <v>0</v>
      </c>
      <c r="I51" s="39"/>
      <c r="J51" s="37"/>
    </row>
    <row r="52" spans="1:10" ht="43.5" customHeight="1">
      <c r="A52" s="32">
        <v>3</v>
      </c>
      <c r="B52" s="368"/>
      <c r="C52" s="368"/>
      <c r="D52" s="43" t="s">
        <v>192</v>
      </c>
      <c r="E52" s="70">
        <v>1</v>
      </c>
      <c r="F52" s="33">
        <v>60</v>
      </c>
      <c r="G52" s="40">
        <v>12</v>
      </c>
      <c r="H52" s="35">
        <f>(E52*F52)*G52</f>
        <v>720</v>
      </c>
      <c r="I52" s="38">
        <v>720</v>
      </c>
      <c r="J52" s="37">
        <v>720</v>
      </c>
    </row>
    <row r="53" spans="1:10" ht="42.75" customHeight="1" hidden="1">
      <c r="A53" s="32">
        <v>4</v>
      </c>
      <c r="B53" s="41">
        <v>222</v>
      </c>
      <c r="C53" s="42" t="s">
        <v>39</v>
      </c>
      <c r="D53" s="43" t="s">
        <v>40</v>
      </c>
      <c r="E53" s="70"/>
      <c r="F53" s="33"/>
      <c r="G53" s="40"/>
      <c r="H53" s="35">
        <f>(E53*F53)*G53</f>
        <v>0</v>
      </c>
      <c r="I53" s="38"/>
      <c r="J53" s="37"/>
    </row>
    <row r="54" spans="1:10" ht="42.75" customHeight="1" hidden="1">
      <c r="A54" s="32">
        <v>5</v>
      </c>
      <c r="B54" s="41">
        <v>226</v>
      </c>
      <c r="C54" s="42" t="s">
        <v>41</v>
      </c>
      <c r="D54" s="43" t="s">
        <v>42</v>
      </c>
      <c r="E54" s="70"/>
      <c r="F54" s="33"/>
      <c r="G54" s="40"/>
      <c r="H54" s="35">
        <f>(E54*F54)*G54</f>
        <v>0</v>
      </c>
      <c r="I54" s="38"/>
      <c r="J54" s="37"/>
    </row>
    <row r="55" spans="1:10" ht="39" customHeight="1" hidden="1">
      <c r="A55" s="32">
        <v>6</v>
      </c>
      <c r="B55" s="31">
        <v>290</v>
      </c>
      <c r="C55" s="43" t="s">
        <v>43</v>
      </c>
      <c r="D55" s="43" t="s">
        <v>44</v>
      </c>
      <c r="E55" s="70"/>
      <c r="F55" s="33"/>
      <c r="G55" s="40"/>
      <c r="H55" s="35">
        <f>(E55*F55)*G55</f>
        <v>0</v>
      </c>
      <c r="I55" s="38"/>
      <c r="J55" s="34"/>
    </row>
    <row r="56" spans="1:13" s="45" customFormat="1" ht="16.5" customHeight="1">
      <c r="A56" s="357" t="s">
        <v>45</v>
      </c>
      <c r="B56" s="358"/>
      <c r="C56" s="358"/>
      <c r="D56" s="358"/>
      <c r="E56" s="358"/>
      <c r="F56" s="358"/>
      <c r="G56" s="359"/>
      <c r="H56" s="44">
        <f>H50+H51+H52+H53+H54+H55</f>
        <v>720</v>
      </c>
      <c r="I56" s="44">
        <f>I50+I51+I52+I53+I54+I55</f>
        <v>720</v>
      </c>
      <c r="J56" s="44">
        <f>J50+J51+J52+J53+J54+J55</f>
        <v>720</v>
      </c>
      <c r="K56" s="272"/>
      <c r="L56" s="272"/>
      <c r="M56" s="272"/>
    </row>
    <row r="57" spans="1:10" ht="15.75" customHeight="1">
      <c r="A57" s="360"/>
      <c r="B57" s="360"/>
      <c r="C57" s="360"/>
      <c r="D57" s="360"/>
      <c r="E57" s="360"/>
      <c r="F57" s="360"/>
      <c r="G57" s="360"/>
      <c r="H57" s="360"/>
      <c r="I57" s="360"/>
      <c r="J57" s="360"/>
    </row>
    <row r="58" spans="1:13" s="13" customFormat="1" ht="15.75" customHeight="1">
      <c r="A58" s="361" t="s">
        <v>46</v>
      </c>
      <c r="B58" s="361"/>
      <c r="C58" s="361"/>
      <c r="D58" s="361"/>
      <c r="E58" s="361"/>
      <c r="F58" s="361"/>
      <c r="G58" s="361"/>
      <c r="H58" s="361"/>
      <c r="I58" s="361"/>
      <c r="J58" s="361"/>
      <c r="K58" s="269"/>
      <c r="L58" s="269"/>
      <c r="M58" s="269"/>
    </row>
    <row r="59" spans="1:10" ht="31.5" customHeight="1">
      <c r="A59" s="362"/>
      <c r="B59" s="362"/>
      <c r="C59" s="362"/>
      <c r="D59" s="362"/>
      <c r="E59" s="362"/>
      <c r="F59" s="362"/>
      <c r="G59" s="362"/>
      <c r="H59" s="362"/>
      <c r="I59" s="362"/>
      <c r="J59" s="362"/>
    </row>
    <row r="60" spans="1:10" ht="18.75" customHeight="1">
      <c r="A60" s="371" t="s">
        <v>33</v>
      </c>
      <c r="B60" s="366" t="s">
        <v>21</v>
      </c>
      <c r="C60" s="369" t="s">
        <v>22</v>
      </c>
      <c r="D60" s="371" t="s">
        <v>187</v>
      </c>
      <c r="E60" s="371" t="s">
        <v>100</v>
      </c>
      <c r="F60" s="371" t="s">
        <v>206</v>
      </c>
      <c r="G60" s="371" t="s">
        <v>207</v>
      </c>
      <c r="H60" s="371" t="s">
        <v>193</v>
      </c>
      <c r="I60" s="371"/>
      <c r="J60" s="371"/>
    </row>
    <row r="61" spans="1:10" ht="20.25" customHeight="1">
      <c r="A61" s="371"/>
      <c r="B61" s="367"/>
      <c r="C61" s="374"/>
      <c r="D61" s="371"/>
      <c r="E61" s="371"/>
      <c r="F61" s="371"/>
      <c r="G61" s="371"/>
      <c r="H61" s="31" t="s">
        <v>24</v>
      </c>
      <c r="I61" s="31" t="s">
        <v>34</v>
      </c>
      <c r="J61" s="46" t="s">
        <v>35</v>
      </c>
    </row>
    <row r="62" spans="1:10" ht="39" customHeight="1" hidden="1">
      <c r="A62" s="32">
        <v>1</v>
      </c>
      <c r="B62" s="31">
        <v>290</v>
      </c>
      <c r="C62" s="43" t="s">
        <v>43</v>
      </c>
      <c r="D62" s="70" t="s">
        <v>44</v>
      </c>
      <c r="E62" s="70"/>
      <c r="F62" s="33"/>
      <c r="G62" s="40"/>
      <c r="H62" s="35">
        <f>(E62*F62)*G62</f>
        <v>0</v>
      </c>
      <c r="I62" s="38"/>
      <c r="J62" s="34"/>
    </row>
    <row r="63" spans="1:13" s="45" customFormat="1" ht="16.5" customHeight="1">
      <c r="A63" s="357" t="s">
        <v>47</v>
      </c>
      <c r="B63" s="358"/>
      <c r="C63" s="358"/>
      <c r="D63" s="358"/>
      <c r="E63" s="358"/>
      <c r="F63" s="358"/>
      <c r="G63" s="359"/>
      <c r="H63" s="44">
        <f>H62</f>
        <v>0</v>
      </c>
      <c r="I63" s="44">
        <f>I62</f>
        <v>0</v>
      </c>
      <c r="J63" s="44">
        <f>J62</f>
        <v>0</v>
      </c>
      <c r="K63" s="272"/>
      <c r="L63" s="272"/>
      <c r="M63" s="272"/>
    </row>
    <row r="64" spans="1:13" s="45" customFormat="1" ht="16.5" customHeight="1">
      <c r="A64" s="47"/>
      <c r="B64" s="47"/>
      <c r="C64" s="47"/>
      <c r="D64" s="48"/>
      <c r="E64" s="48"/>
      <c r="F64" s="47"/>
      <c r="G64" s="47"/>
      <c r="H64" s="47"/>
      <c r="I64" s="2"/>
      <c r="J64" s="2"/>
      <c r="K64" s="272"/>
      <c r="L64" s="272"/>
      <c r="M64" s="272"/>
    </row>
    <row r="65" spans="1:13" s="45" customFormat="1" ht="16.5" customHeight="1">
      <c r="A65" s="361" t="s">
        <v>48</v>
      </c>
      <c r="B65" s="361"/>
      <c r="C65" s="361"/>
      <c r="D65" s="361"/>
      <c r="E65" s="361"/>
      <c r="F65" s="361"/>
      <c r="G65" s="361"/>
      <c r="H65" s="361"/>
      <c r="I65" s="361"/>
      <c r="J65" s="361"/>
      <c r="K65" s="272"/>
      <c r="L65" s="272"/>
      <c r="M65" s="272"/>
    </row>
    <row r="66" spans="1:13" s="45" customFormat="1" ht="16.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272"/>
      <c r="L66" s="272"/>
      <c r="M66" s="272"/>
    </row>
    <row r="67" spans="1:10" ht="18.75" customHeight="1">
      <c r="A67" s="371" t="s">
        <v>33</v>
      </c>
      <c r="B67" s="366" t="s">
        <v>21</v>
      </c>
      <c r="C67" s="369" t="s">
        <v>22</v>
      </c>
      <c r="D67" s="366" t="s">
        <v>187</v>
      </c>
      <c r="E67" s="371" t="s">
        <v>100</v>
      </c>
      <c r="F67" s="371" t="s">
        <v>206</v>
      </c>
      <c r="G67" s="371" t="s">
        <v>207</v>
      </c>
      <c r="H67" s="363" t="s">
        <v>193</v>
      </c>
      <c r="I67" s="364"/>
      <c r="J67" s="365"/>
    </row>
    <row r="68" spans="1:10" ht="20.25" customHeight="1">
      <c r="A68" s="371"/>
      <c r="B68" s="367"/>
      <c r="C68" s="374"/>
      <c r="D68" s="368"/>
      <c r="E68" s="371"/>
      <c r="F68" s="371"/>
      <c r="G68" s="371"/>
      <c r="H68" s="31" t="s">
        <v>24</v>
      </c>
      <c r="I68" s="31" t="s">
        <v>34</v>
      </c>
      <c r="J68" s="46" t="s">
        <v>35</v>
      </c>
    </row>
    <row r="69" spans="1:10" ht="39.75" customHeight="1" hidden="1">
      <c r="A69" s="32">
        <v>1</v>
      </c>
      <c r="B69" s="31">
        <v>290</v>
      </c>
      <c r="C69" s="43" t="s">
        <v>43</v>
      </c>
      <c r="D69" s="43" t="s">
        <v>49</v>
      </c>
      <c r="E69" s="70"/>
      <c r="F69" s="33"/>
      <c r="G69" s="40"/>
      <c r="H69" s="35">
        <f>(E69*F69)*G69</f>
        <v>0</v>
      </c>
      <c r="I69" s="38"/>
      <c r="J69" s="34"/>
    </row>
    <row r="70" spans="1:13" s="45" customFormat="1" ht="16.5" customHeight="1">
      <c r="A70" s="357" t="s">
        <v>50</v>
      </c>
      <c r="B70" s="358"/>
      <c r="C70" s="358"/>
      <c r="D70" s="358"/>
      <c r="E70" s="358"/>
      <c r="F70" s="358"/>
      <c r="G70" s="359"/>
      <c r="H70" s="44">
        <f>H69</f>
        <v>0</v>
      </c>
      <c r="I70" s="44">
        <f>I69</f>
        <v>0</v>
      </c>
      <c r="J70" s="44">
        <f>J69</f>
        <v>0</v>
      </c>
      <c r="K70" s="272"/>
      <c r="L70" s="272"/>
      <c r="M70" s="272"/>
    </row>
    <row r="71" spans="1:13" s="45" customFormat="1" ht="16.5" customHeight="1">
      <c r="A71" s="47"/>
      <c r="B71" s="47"/>
      <c r="C71" s="47"/>
      <c r="D71" s="48"/>
      <c r="E71" s="48"/>
      <c r="F71" s="47"/>
      <c r="G71" s="47"/>
      <c r="H71" s="47"/>
      <c r="I71" s="2"/>
      <c r="J71" s="2"/>
      <c r="K71" s="272"/>
      <c r="L71" s="272"/>
      <c r="M71" s="272"/>
    </row>
    <row r="72" spans="1:13" s="45" customFormat="1" ht="16.5" customHeight="1">
      <c r="A72" s="361" t="s">
        <v>51</v>
      </c>
      <c r="B72" s="361"/>
      <c r="C72" s="361"/>
      <c r="D72" s="361"/>
      <c r="E72" s="361"/>
      <c r="F72" s="361"/>
      <c r="G72" s="361"/>
      <c r="H72" s="361"/>
      <c r="I72" s="361"/>
      <c r="J72" s="361"/>
      <c r="K72" s="272"/>
      <c r="L72" s="272"/>
      <c r="M72" s="272"/>
    </row>
    <row r="73" spans="1:13" s="45" customFormat="1" ht="16.5" customHeight="1">
      <c r="A73" s="361"/>
      <c r="B73" s="361"/>
      <c r="C73" s="361"/>
      <c r="D73" s="361"/>
      <c r="E73" s="361"/>
      <c r="F73" s="361"/>
      <c r="G73" s="361"/>
      <c r="H73" s="361"/>
      <c r="I73" s="361"/>
      <c r="J73" s="361"/>
      <c r="K73" s="272"/>
      <c r="L73" s="272"/>
      <c r="M73" s="272"/>
    </row>
    <row r="74" spans="1:13" s="45" customFormat="1" ht="30.75" customHeight="1">
      <c r="A74" s="361"/>
      <c r="B74" s="361"/>
      <c r="C74" s="361"/>
      <c r="D74" s="361"/>
      <c r="E74" s="361"/>
      <c r="F74" s="361"/>
      <c r="G74" s="361"/>
      <c r="H74" s="361"/>
      <c r="I74" s="361"/>
      <c r="J74" s="361"/>
      <c r="K74" s="272"/>
      <c r="L74" s="272"/>
      <c r="M74" s="272"/>
    </row>
    <row r="75" spans="1:13" s="45" customFormat="1" ht="16.5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272"/>
      <c r="L75" s="272"/>
      <c r="M75" s="272"/>
    </row>
    <row r="76" spans="1:13" s="45" customFormat="1" ht="16.5" customHeight="1">
      <c r="A76" s="371" t="s">
        <v>33</v>
      </c>
      <c r="B76" s="366" t="s">
        <v>21</v>
      </c>
      <c r="C76" s="369" t="s">
        <v>22</v>
      </c>
      <c r="D76" s="371" t="s">
        <v>187</v>
      </c>
      <c r="E76" s="371"/>
      <c r="F76" s="371" t="s">
        <v>72</v>
      </c>
      <c r="G76" s="371" t="s">
        <v>208</v>
      </c>
      <c r="H76" s="363" t="s">
        <v>193</v>
      </c>
      <c r="I76" s="364"/>
      <c r="J76" s="365"/>
      <c r="K76" s="272"/>
      <c r="L76" s="272"/>
      <c r="M76" s="272"/>
    </row>
    <row r="77" spans="1:13" s="45" customFormat="1" ht="16.5" customHeight="1">
      <c r="A77" s="371"/>
      <c r="B77" s="367"/>
      <c r="C77" s="374"/>
      <c r="D77" s="371"/>
      <c r="E77" s="371"/>
      <c r="F77" s="371"/>
      <c r="G77" s="371"/>
      <c r="H77" s="31" t="s">
        <v>24</v>
      </c>
      <c r="I77" s="31" t="s">
        <v>34</v>
      </c>
      <c r="J77" s="46" t="s">
        <v>35</v>
      </c>
      <c r="K77" s="272"/>
      <c r="L77" s="272"/>
      <c r="M77" s="272"/>
    </row>
    <row r="78" spans="1:13" s="45" customFormat="1" ht="71.25" customHeight="1" hidden="1">
      <c r="A78" s="32">
        <v>1</v>
      </c>
      <c r="B78" s="31">
        <v>290</v>
      </c>
      <c r="C78" s="43" t="s">
        <v>43</v>
      </c>
      <c r="D78" s="363" t="s">
        <v>52</v>
      </c>
      <c r="E78" s="365"/>
      <c r="F78" s="33"/>
      <c r="G78" s="40"/>
      <c r="H78" s="35">
        <f>F78*G78</f>
        <v>0</v>
      </c>
      <c r="I78" s="38"/>
      <c r="J78" s="34"/>
      <c r="K78" s="272"/>
      <c r="L78" s="272"/>
      <c r="M78" s="272"/>
    </row>
    <row r="79" spans="1:13" s="45" customFormat="1" ht="16.5" customHeight="1">
      <c r="A79" s="357" t="s">
        <v>53</v>
      </c>
      <c r="B79" s="358"/>
      <c r="C79" s="358"/>
      <c r="D79" s="358"/>
      <c r="E79" s="358"/>
      <c r="F79" s="358"/>
      <c r="G79" s="359"/>
      <c r="H79" s="44">
        <f>H78</f>
        <v>0</v>
      </c>
      <c r="I79" s="44">
        <f>I78</f>
        <v>0</v>
      </c>
      <c r="J79" s="44">
        <f>J78</f>
        <v>0</v>
      </c>
      <c r="K79" s="272"/>
      <c r="L79" s="272"/>
      <c r="M79" s="272"/>
    </row>
    <row r="80" spans="1:13" s="45" customFormat="1" ht="16.5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272"/>
      <c r="L80" s="272"/>
      <c r="M80" s="272"/>
    </row>
    <row r="81" spans="1:13" s="45" customFormat="1" ht="16.5" customHeight="1">
      <c r="A81" s="361" t="s">
        <v>54</v>
      </c>
      <c r="B81" s="361"/>
      <c r="C81" s="361"/>
      <c r="D81" s="361"/>
      <c r="E81" s="361"/>
      <c r="F81" s="361"/>
      <c r="G81" s="361"/>
      <c r="H81" s="361"/>
      <c r="I81" s="361"/>
      <c r="J81" s="377"/>
      <c r="K81" s="272"/>
      <c r="L81" s="272"/>
      <c r="M81" s="272"/>
    </row>
    <row r="82" spans="1:13" s="45" customFormat="1" ht="16.5" customHeight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272"/>
      <c r="L82" s="272"/>
      <c r="M82" s="272"/>
    </row>
    <row r="83" spans="1:13" s="45" customFormat="1" ht="16.5" customHeight="1">
      <c r="A83" s="371" t="s">
        <v>33</v>
      </c>
      <c r="B83" s="366" t="s">
        <v>21</v>
      </c>
      <c r="C83" s="369" t="s">
        <v>22</v>
      </c>
      <c r="D83" s="371" t="s">
        <v>187</v>
      </c>
      <c r="E83" s="371"/>
      <c r="F83" s="371" t="s">
        <v>55</v>
      </c>
      <c r="G83" s="371" t="s">
        <v>56</v>
      </c>
      <c r="H83" s="363" t="s">
        <v>193</v>
      </c>
      <c r="I83" s="364"/>
      <c r="J83" s="365"/>
      <c r="K83" s="272"/>
      <c r="L83" s="272"/>
      <c r="M83" s="272"/>
    </row>
    <row r="84" spans="1:13" s="45" customFormat="1" ht="34.5" customHeight="1">
      <c r="A84" s="371"/>
      <c r="B84" s="367"/>
      <c r="C84" s="374"/>
      <c r="D84" s="371"/>
      <c r="E84" s="371"/>
      <c r="F84" s="371"/>
      <c r="G84" s="371"/>
      <c r="H84" s="31" t="s">
        <v>24</v>
      </c>
      <c r="I84" s="31" t="s">
        <v>34</v>
      </c>
      <c r="J84" s="46" t="s">
        <v>35</v>
      </c>
      <c r="K84" s="272"/>
      <c r="L84" s="272"/>
      <c r="M84" s="272"/>
    </row>
    <row r="85" spans="1:13" s="45" customFormat="1" ht="28.5" customHeight="1">
      <c r="A85" s="32">
        <v>1</v>
      </c>
      <c r="B85" s="371">
        <v>290</v>
      </c>
      <c r="C85" s="43" t="s">
        <v>43</v>
      </c>
      <c r="D85" s="375" t="s">
        <v>57</v>
      </c>
      <c r="E85" s="376"/>
      <c r="F85" s="52">
        <v>38735000</v>
      </c>
      <c r="G85" s="53">
        <v>0.001</v>
      </c>
      <c r="H85" s="35">
        <f>F85*G85</f>
        <v>38735</v>
      </c>
      <c r="I85" s="38">
        <v>38735</v>
      </c>
      <c r="J85" s="34">
        <v>38735</v>
      </c>
      <c r="K85" s="272"/>
      <c r="L85" s="272"/>
      <c r="M85" s="272"/>
    </row>
    <row r="86" spans="1:13" s="45" customFormat="1" ht="28.5" customHeight="1">
      <c r="A86" s="32">
        <v>2</v>
      </c>
      <c r="B86" s="371"/>
      <c r="C86" s="43" t="s">
        <v>43</v>
      </c>
      <c r="D86" s="375" t="s">
        <v>58</v>
      </c>
      <c r="E86" s="376"/>
      <c r="F86" s="52">
        <v>75396878</v>
      </c>
      <c r="G86" s="53">
        <v>0.015</v>
      </c>
      <c r="H86" s="35">
        <v>1130953</v>
      </c>
      <c r="I86" s="38">
        <v>1130953</v>
      </c>
      <c r="J86" s="34">
        <v>1130953</v>
      </c>
      <c r="K86" s="272"/>
      <c r="L86" s="272"/>
      <c r="M86" s="272"/>
    </row>
    <row r="87" spans="1:13" s="45" customFormat="1" ht="16.5" customHeight="1">
      <c r="A87" s="357" t="s">
        <v>59</v>
      </c>
      <c r="B87" s="358"/>
      <c r="C87" s="358"/>
      <c r="D87" s="358"/>
      <c r="E87" s="358"/>
      <c r="F87" s="358"/>
      <c r="G87" s="359"/>
      <c r="H87" s="44">
        <f>H85+H86</f>
        <v>1169688</v>
      </c>
      <c r="I87" s="44">
        <f>I85+I86</f>
        <v>1169688</v>
      </c>
      <c r="J87" s="44">
        <f>J85+J86</f>
        <v>1169688</v>
      </c>
      <c r="K87" s="272"/>
      <c r="L87" s="272"/>
      <c r="M87" s="272"/>
    </row>
    <row r="88" spans="1:13" s="45" customFormat="1" ht="21.75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272"/>
      <c r="L88" s="272"/>
      <c r="M88" s="272"/>
    </row>
    <row r="89" spans="1:13" s="45" customFormat="1" ht="16.5" customHeight="1">
      <c r="A89" s="361" t="s">
        <v>60</v>
      </c>
      <c r="B89" s="361"/>
      <c r="C89" s="361"/>
      <c r="D89" s="361"/>
      <c r="E89" s="361"/>
      <c r="F89" s="361"/>
      <c r="G89" s="361"/>
      <c r="H89" s="361"/>
      <c r="I89" s="361"/>
      <c r="J89" s="377"/>
      <c r="K89" s="272"/>
      <c r="L89" s="272"/>
      <c r="M89" s="272"/>
    </row>
    <row r="90" spans="1:13" s="45" customFormat="1" ht="16.5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272"/>
      <c r="L90" s="272"/>
      <c r="M90" s="272"/>
    </row>
    <row r="91" spans="1:13" s="45" customFormat="1" ht="16.5" customHeight="1">
      <c r="A91" s="371" t="s">
        <v>33</v>
      </c>
      <c r="B91" s="366" t="s">
        <v>21</v>
      </c>
      <c r="C91" s="369" t="s">
        <v>22</v>
      </c>
      <c r="D91" s="371" t="s">
        <v>187</v>
      </c>
      <c r="E91" s="371"/>
      <c r="F91" s="382" t="s">
        <v>61</v>
      </c>
      <c r="G91" s="366" t="s">
        <v>62</v>
      </c>
      <c r="H91" s="363" t="s">
        <v>193</v>
      </c>
      <c r="I91" s="364"/>
      <c r="J91" s="365"/>
      <c r="K91" s="272"/>
      <c r="L91" s="272"/>
      <c r="M91" s="272"/>
    </row>
    <row r="92" spans="1:13" s="45" customFormat="1" ht="28.5" customHeight="1">
      <c r="A92" s="371"/>
      <c r="B92" s="367"/>
      <c r="C92" s="374"/>
      <c r="D92" s="371"/>
      <c r="E92" s="371"/>
      <c r="F92" s="383"/>
      <c r="G92" s="368"/>
      <c r="H92" s="31" t="s">
        <v>24</v>
      </c>
      <c r="I92" s="31" t="s">
        <v>63</v>
      </c>
      <c r="J92" s="46" t="s">
        <v>35</v>
      </c>
      <c r="K92" s="272"/>
      <c r="L92" s="272"/>
      <c r="M92" s="272"/>
    </row>
    <row r="93" spans="1:10" ht="35.25" customHeight="1" hidden="1">
      <c r="A93" s="32">
        <v>1</v>
      </c>
      <c r="B93" s="366">
        <v>290</v>
      </c>
      <c r="C93" s="43" t="s">
        <v>43</v>
      </c>
      <c r="D93" s="379" t="s">
        <v>64</v>
      </c>
      <c r="E93" s="379"/>
      <c r="F93" s="54"/>
      <c r="G93" s="55"/>
      <c r="H93" s="40"/>
      <c r="I93" s="38"/>
      <c r="J93" s="34"/>
    </row>
    <row r="94" spans="1:10" ht="35.25" customHeight="1">
      <c r="A94" s="32">
        <v>2</v>
      </c>
      <c r="B94" s="367"/>
      <c r="C94" s="43" t="s">
        <v>43</v>
      </c>
      <c r="D94" s="380" t="s">
        <v>65</v>
      </c>
      <c r="E94" s="381"/>
      <c r="F94" s="36" t="s">
        <v>66</v>
      </c>
      <c r="G94" s="56" t="s">
        <v>66</v>
      </c>
      <c r="H94" s="40">
        <v>20000</v>
      </c>
      <c r="I94" s="38">
        <v>20000</v>
      </c>
      <c r="J94" s="34">
        <v>20000</v>
      </c>
    </row>
    <row r="95" spans="1:10" ht="35.25" customHeight="1" hidden="1">
      <c r="A95" s="32">
        <v>3</v>
      </c>
      <c r="B95" s="368"/>
      <c r="C95" s="43" t="s">
        <v>43</v>
      </c>
      <c r="D95" s="380" t="s">
        <v>194</v>
      </c>
      <c r="E95" s="381"/>
      <c r="F95" s="36" t="s">
        <v>66</v>
      </c>
      <c r="G95" s="56" t="s">
        <v>66</v>
      </c>
      <c r="H95" s="40"/>
      <c r="I95" s="38"/>
      <c r="J95" s="34"/>
    </row>
    <row r="96" spans="1:10" ht="20.25" customHeight="1">
      <c r="A96" s="357" t="s">
        <v>67</v>
      </c>
      <c r="B96" s="358"/>
      <c r="C96" s="358"/>
      <c r="D96" s="358"/>
      <c r="E96" s="358"/>
      <c r="F96" s="358"/>
      <c r="G96" s="359"/>
      <c r="H96" s="57">
        <f>SUM(H93:H95)</f>
        <v>20000</v>
      </c>
      <c r="I96" s="57">
        <f>SUM(I93:I95)</f>
        <v>20000</v>
      </c>
      <c r="J96" s="57">
        <f>SUM(J93:J95)</f>
        <v>20000</v>
      </c>
    </row>
    <row r="97" spans="1:10" ht="15.75" customHeight="1">
      <c r="A97" s="58"/>
      <c r="B97" s="58"/>
      <c r="C97" s="58"/>
      <c r="D97" s="58"/>
      <c r="E97" s="58"/>
      <c r="F97" s="59"/>
      <c r="G97" s="60"/>
      <c r="H97" s="60"/>
      <c r="I97" s="60"/>
      <c r="J97" s="60"/>
    </row>
    <row r="98" spans="1:10" ht="18" customHeight="1">
      <c r="A98" s="361" t="s">
        <v>68</v>
      </c>
      <c r="B98" s="361"/>
      <c r="C98" s="361"/>
      <c r="D98" s="361"/>
      <c r="E98" s="361"/>
      <c r="F98" s="361"/>
      <c r="G98" s="361"/>
      <c r="H98" s="361"/>
      <c r="I98" s="361"/>
      <c r="J98" s="377"/>
    </row>
    <row r="99" spans="1:10" ht="17.25" customHeight="1">
      <c r="A99" s="378"/>
      <c r="B99" s="378"/>
      <c r="C99" s="378"/>
      <c r="D99" s="378"/>
      <c r="E99" s="378"/>
      <c r="F99" s="378"/>
      <c r="G99" s="378"/>
      <c r="H99" s="378"/>
      <c r="I99" s="378"/>
      <c r="J99" s="378"/>
    </row>
    <row r="100" spans="1:10" ht="20.25" customHeight="1">
      <c r="A100" s="371" t="s">
        <v>33</v>
      </c>
      <c r="B100" s="371" t="s">
        <v>21</v>
      </c>
      <c r="C100" s="371" t="s">
        <v>22</v>
      </c>
      <c r="D100" s="371" t="s">
        <v>215</v>
      </c>
      <c r="E100" s="371"/>
      <c r="F100" s="371"/>
      <c r="G100" s="371"/>
      <c r="H100" s="371" t="s">
        <v>193</v>
      </c>
      <c r="I100" s="371"/>
      <c r="J100" s="371"/>
    </row>
    <row r="101" spans="1:10" ht="20.25" customHeight="1">
      <c r="A101" s="371"/>
      <c r="B101" s="371"/>
      <c r="C101" s="371"/>
      <c r="D101" s="371"/>
      <c r="E101" s="371"/>
      <c r="F101" s="371"/>
      <c r="G101" s="371"/>
      <c r="H101" s="256" t="s">
        <v>24</v>
      </c>
      <c r="I101" s="256" t="s">
        <v>24</v>
      </c>
      <c r="J101" s="256" t="s">
        <v>35</v>
      </c>
    </row>
    <row r="102" spans="1:10" ht="29.25" customHeight="1" hidden="1">
      <c r="A102" s="257">
        <v>1</v>
      </c>
      <c r="B102" s="31">
        <v>290</v>
      </c>
      <c r="C102" s="43" t="s">
        <v>43</v>
      </c>
      <c r="D102" s="61" t="s">
        <v>69</v>
      </c>
      <c r="E102" s="54"/>
      <c r="F102" s="54"/>
      <c r="G102" s="55"/>
      <c r="H102" s="40"/>
      <c r="I102" s="38"/>
      <c r="J102" s="34"/>
    </row>
    <row r="103" spans="1:10" ht="21" customHeight="1">
      <c r="A103" s="357" t="s">
        <v>70</v>
      </c>
      <c r="B103" s="358"/>
      <c r="C103" s="358"/>
      <c r="D103" s="358"/>
      <c r="E103" s="358"/>
      <c r="F103" s="358"/>
      <c r="G103" s="359"/>
      <c r="H103" s="57">
        <f>SUM(H100)</f>
        <v>0</v>
      </c>
      <c r="I103" s="57">
        <f>SUM(I100)</f>
        <v>0</v>
      </c>
      <c r="J103" s="57">
        <f>SUM(J100)</f>
        <v>0</v>
      </c>
    </row>
    <row r="104" spans="1:10" ht="29.25" customHeight="1">
      <c r="A104" s="47"/>
      <c r="B104" s="62"/>
      <c r="C104" s="63"/>
      <c r="D104" s="64"/>
      <c r="E104" s="64"/>
      <c r="F104" s="64"/>
      <c r="G104" s="65"/>
      <c r="H104" s="66"/>
      <c r="I104" s="67"/>
      <c r="J104" s="68"/>
    </row>
    <row r="105" spans="1:10" ht="33.75" customHeight="1">
      <c r="A105" s="361" t="s">
        <v>71</v>
      </c>
      <c r="B105" s="361"/>
      <c r="C105" s="361"/>
      <c r="D105" s="361"/>
      <c r="E105" s="361"/>
      <c r="F105" s="361"/>
      <c r="G105" s="361"/>
      <c r="H105" s="361"/>
      <c r="I105" s="361"/>
      <c r="J105" s="377"/>
    </row>
    <row r="106" spans="1:10" ht="18" customHeight="1">
      <c r="A106" s="50"/>
      <c r="B106" s="50"/>
      <c r="C106" s="50"/>
      <c r="D106" s="50"/>
      <c r="E106" s="50"/>
      <c r="F106" s="50"/>
      <c r="G106" s="50"/>
      <c r="H106" s="50"/>
      <c r="I106" s="50"/>
      <c r="J106" s="50"/>
    </row>
    <row r="107" spans="1:10" ht="33.75" customHeight="1">
      <c r="A107" s="371" t="s">
        <v>33</v>
      </c>
      <c r="B107" s="366" t="s">
        <v>21</v>
      </c>
      <c r="C107" s="369" t="s">
        <v>22</v>
      </c>
      <c r="D107" s="371" t="s">
        <v>216</v>
      </c>
      <c r="E107" s="371" t="s">
        <v>195</v>
      </c>
      <c r="F107" s="371" t="s">
        <v>72</v>
      </c>
      <c r="G107" s="371" t="s">
        <v>73</v>
      </c>
      <c r="H107" s="363" t="s">
        <v>193</v>
      </c>
      <c r="I107" s="364"/>
      <c r="J107" s="365"/>
    </row>
    <row r="108" spans="1:10" ht="33.75" customHeight="1">
      <c r="A108" s="371"/>
      <c r="B108" s="367"/>
      <c r="C108" s="374"/>
      <c r="D108" s="371"/>
      <c r="E108" s="371"/>
      <c r="F108" s="371"/>
      <c r="G108" s="371"/>
      <c r="H108" s="31" t="s">
        <v>24</v>
      </c>
      <c r="I108" s="31" t="s">
        <v>34</v>
      </c>
      <c r="J108" s="46" t="s">
        <v>35</v>
      </c>
    </row>
    <row r="109" spans="1:10" ht="40.5" customHeight="1" hidden="1">
      <c r="A109" s="32">
        <v>1</v>
      </c>
      <c r="B109" s="31">
        <v>225</v>
      </c>
      <c r="C109" s="69" t="s">
        <v>74</v>
      </c>
      <c r="D109" s="70" t="s">
        <v>75</v>
      </c>
      <c r="E109" s="71"/>
      <c r="F109" s="33"/>
      <c r="G109" s="40"/>
      <c r="H109" s="35">
        <f>F109*G109</f>
        <v>0</v>
      </c>
      <c r="I109" s="38"/>
      <c r="J109" s="34"/>
    </row>
    <row r="110" spans="1:10" ht="26.25" customHeight="1" hidden="1">
      <c r="A110" s="32">
        <v>2</v>
      </c>
      <c r="B110" s="31">
        <v>226</v>
      </c>
      <c r="C110" s="69" t="s">
        <v>41</v>
      </c>
      <c r="D110" s="70" t="s">
        <v>76</v>
      </c>
      <c r="E110" s="71"/>
      <c r="F110" s="33"/>
      <c r="G110" s="40"/>
      <c r="H110" s="35">
        <f>F110*G110</f>
        <v>0</v>
      </c>
      <c r="I110" s="38"/>
      <c r="J110" s="34"/>
    </row>
    <row r="111" spans="1:10" ht="23.25" customHeight="1">
      <c r="A111" s="357" t="s">
        <v>77</v>
      </c>
      <c r="B111" s="358"/>
      <c r="C111" s="358"/>
      <c r="D111" s="358"/>
      <c r="E111" s="358"/>
      <c r="F111" s="358"/>
      <c r="G111" s="359"/>
      <c r="H111" s="44">
        <f>SUM(H109:H110)</f>
        <v>0</v>
      </c>
      <c r="I111" s="44">
        <f>SUM(I109:I110)</f>
        <v>0</v>
      </c>
      <c r="J111" s="44">
        <f>SUM(J109:J110)</f>
        <v>0</v>
      </c>
    </row>
    <row r="112" spans="1:10" ht="23.25" customHeight="1">
      <c r="A112" s="50"/>
      <c r="B112" s="50"/>
      <c r="C112" s="50"/>
      <c r="D112" s="50"/>
      <c r="E112" s="50"/>
      <c r="F112" s="50"/>
      <c r="G112" s="50"/>
      <c r="H112" s="50"/>
      <c r="I112" s="50"/>
      <c r="J112" s="50"/>
    </row>
    <row r="113" spans="1:10" ht="35.25" customHeight="1">
      <c r="A113" s="361" t="s">
        <v>78</v>
      </c>
      <c r="B113" s="361"/>
      <c r="C113" s="361"/>
      <c r="D113" s="361"/>
      <c r="E113" s="361"/>
      <c r="F113" s="361"/>
      <c r="G113" s="361"/>
      <c r="H113" s="361"/>
      <c r="I113" s="361"/>
      <c r="J113" s="361"/>
    </row>
    <row r="114" spans="1:10" ht="23.25" customHeight="1">
      <c r="A114" s="50"/>
      <c r="B114" s="50"/>
      <c r="C114" s="50"/>
      <c r="D114" s="50"/>
      <c r="E114" s="50"/>
      <c r="F114" s="50"/>
      <c r="G114" s="50"/>
      <c r="H114" s="50"/>
      <c r="I114" s="50"/>
      <c r="J114" s="50"/>
    </row>
    <row r="115" spans="1:10" ht="23.25" customHeight="1">
      <c r="A115" s="371" t="s">
        <v>33</v>
      </c>
      <c r="B115" s="366" t="s">
        <v>21</v>
      </c>
      <c r="C115" s="369" t="s">
        <v>22</v>
      </c>
      <c r="D115" s="371" t="s">
        <v>215</v>
      </c>
      <c r="E115" s="371" t="s">
        <v>195</v>
      </c>
      <c r="F115" s="371" t="s">
        <v>72</v>
      </c>
      <c r="G115" s="371" t="s">
        <v>73</v>
      </c>
      <c r="H115" s="363" t="s">
        <v>193</v>
      </c>
      <c r="I115" s="364"/>
      <c r="J115" s="365"/>
    </row>
    <row r="116" spans="1:10" ht="33.75" customHeight="1">
      <c r="A116" s="371"/>
      <c r="B116" s="367"/>
      <c r="C116" s="374"/>
      <c r="D116" s="371"/>
      <c r="E116" s="371"/>
      <c r="F116" s="371"/>
      <c r="G116" s="371"/>
      <c r="H116" s="31" t="s">
        <v>24</v>
      </c>
      <c r="I116" s="31" t="s">
        <v>63</v>
      </c>
      <c r="J116" s="46" t="s">
        <v>35</v>
      </c>
    </row>
    <row r="117" spans="1:10" ht="39" customHeight="1" hidden="1">
      <c r="A117" s="32">
        <v>1</v>
      </c>
      <c r="B117" s="31">
        <v>226</v>
      </c>
      <c r="C117" s="69" t="s">
        <v>41</v>
      </c>
      <c r="D117" s="70"/>
      <c r="E117" s="71"/>
      <c r="F117" s="33"/>
      <c r="G117" s="40"/>
      <c r="H117" s="35">
        <f>G117*F117</f>
        <v>0</v>
      </c>
      <c r="I117" s="38"/>
      <c r="J117" s="34"/>
    </row>
    <row r="118" spans="1:10" ht="33.75" customHeight="1">
      <c r="A118" s="357" t="s">
        <v>79</v>
      </c>
      <c r="B118" s="358"/>
      <c r="C118" s="358"/>
      <c r="D118" s="358"/>
      <c r="E118" s="358"/>
      <c r="F118" s="358"/>
      <c r="G118" s="359"/>
      <c r="H118" s="44">
        <f>SUM(H116:H117)</f>
        <v>0</v>
      </c>
      <c r="I118" s="44">
        <f>SUM(I116:I117)</f>
        <v>0</v>
      </c>
      <c r="J118" s="44">
        <f>SUM(J116:J117)</f>
        <v>0</v>
      </c>
    </row>
    <row r="119" spans="1:10" ht="17.25" customHeight="1">
      <c r="A119" s="58"/>
      <c r="B119" s="58"/>
      <c r="C119" s="58"/>
      <c r="D119" s="58"/>
      <c r="E119" s="58"/>
      <c r="F119" s="59"/>
      <c r="G119" s="60"/>
      <c r="H119" s="60"/>
      <c r="I119" s="60"/>
      <c r="J119" s="60"/>
    </row>
    <row r="120" spans="1:10" ht="33" customHeight="1">
      <c r="A120" s="361" t="s">
        <v>80</v>
      </c>
      <c r="B120" s="361"/>
      <c r="C120" s="361"/>
      <c r="D120" s="361"/>
      <c r="E120" s="361"/>
      <c r="F120" s="361"/>
      <c r="G120" s="361"/>
      <c r="H120" s="361"/>
      <c r="I120" s="361"/>
      <c r="J120" s="377"/>
    </row>
    <row r="121" spans="1:10" ht="17.25" customHeight="1">
      <c r="A121" s="384" t="s">
        <v>81</v>
      </c>
      <c r="B121" s="384"/>
      <c r="C121" s="384"/>
      <c r="D121" s="384"/>
      <c r="E121" s="384"/>
      <c r="F121" s="384"/>
      <c r="G121" s="384"/>
      <c r="H121" s="384"/>
      <c r="I121" s="384"/>
      <c r="J121" s="384"/>
    </row>
    <row r="122" spans="1:10" ht="17.25" customHeight="1">
      <c r="A122" s="72"/>
      <c r="B122" s="72"/>
      <c r="C122" s="72"/>
      <c r="D122" s="72"/>
      <c r="E122" s="72"/>
      <c r="F122" s="72"/>
      <c r="G122" s="72"/>
      <c r="H122" s="72"/>
      <c r="I122" s="72"/>
      <c r="J122" s="72"/>
    </row>
    <row r="123" spans="1:10" ht="17.25" customHeight="1">
      <c r="A123" s="371" t="s">
        <v>33</v>
      </c>
      <c r="B123" s="369" t="s">
        <v>82</v>
      </c>
      <c r="C123" s="385"/>
      <c r="D123" s="382"/>
      <c r="E123" s="371" t="s">
        <v>212</v>
      </c>
      <c r="F123" s="371" t="s">
        <v>213</v>
      </c>
      <c r="G123" s="371" t="s">
        <v>214</v>
      </c>
      <c r="H123" s="389" t="s">
        <v>193</v>
      </c>
      <c r="I123" s="390"/>
      <c r="J123" s="391"/>
    </row>
    <row r="124" spans="1:10" ht="15" customHeight="1">
      <c r="A124" s="371"/>
      <c r="B124" s="374"/>
      <c r="C124" s="386"/>
      <c r="D124" s="387"/>
      <c r="E124" s="371"/>
      <c r="F124" s="371"/>
      <c r="G124" s="371"/>
      <c r="H124" s="371" t="s">
        <v>24</v>
      </c>
      <c r="I124" s="398" t="s">
        <v>34</v>
      </c>
      <c r="J124" s="398" t="s">
        <v>26</v>
      </c>
    </row>
    <row r="125" spans="1:10" ht="6.75" customHeight="1">
      <c r="A125" s="371"/>
      <c r="B125" s="370"/>
      <c r="C125" s="388"/>
      <c r="D125" s="383"/>
      <c r="E125" s="371"/>
      <c r="F125" s="371"/>
      <c r="G125" s="371"/>
      <c r="H125" s="371"/>
      <c r="I125" s="398"/>
      <c r="J125" s="398"/>
    </row>
    <row r="126" spans="1:10" ht="12.75">
      <c r="A126" s="31">
        <v>1</v>
      </c>
      <c r="B126" s="363">
        <v>2</v>
      </c>
      <c r="C126" s="364"/>
      <c r="D126" s="365"/>
      <c r="E126" s="73">
        <v>3</v>
      </c>
      <c r="F126" s="73">
        <v>4</v>
      </c>
      <c r="G126" s="73">
        <v>5</v>
      </c>
      <c r="H126" s="73" t="s">
        <v>84</v>
      </c>
      <c r="I126" s="32">
        <v>7</v>
      </c>
      <c r="J126" s="5">
        <v>8</v>
      </c>
    </row>
    <row r="127" spans="1:10" ht="33.75" customHeight="1">
      <c r="A127" s="32">
        <v>1</v>
      </c>
      <c r="B127" s="375" t="s">
        <v>85</v>
      </c>
      <c r="C127" s="399"/>
      <c r="D127" s="376"/>
      <c r="E127" s="220">
        <v>3</v>
      </c>
      <c r="F127" s="74">
        <v>12</v>
      </c>
      <c r="G127" s="33"/>
      <c r="H127" s="52">
        <f>(E127*F127)*G127</f>
        <v>0</v>
      </c>
      <c r="I127" s="37"/>
      <c r="J127" s="75"/>
    </row>
    <row r="128" spans="1:10" ht="18.75" customHeight="1" hidden="1">
      <c r="A128" s="32"/>
      <c r="B128" s="392"/>
      <c r="C128" s="393"/>
      <c r="D128" s="394"/>
      <c r="E128" s="221"/>
      <c r="F128" s="34"/>
      <c r="G128" s="34"/>
      <c r="H128" s="52">
        <f aca="true" t="shared" si="0" ref="H128:H137">(E128*F128)*G128</f>
        <v>0</v>
      </c>
      <c r="I128" s="37"/>
      <c r="J128" s="75"/>
    </row>
    <row r="129" spans="1:10" ht="12" customHeight="1">
      <c r="A129" s="32">
        <v>2</v>
      </c>
      <c r="B129" s="392" t="s">
        <v>86</v>
      </c>
      <c r="C129" s="393"/>
      <c r="D129" s="394"/>
      <c r="E129" s="221">
        <v>3</v>
      </c>
      <c r="F129" s="34">
        <v>12</v>
      </c>
      <c r="G129" s="56">
        <v>324.5</v>
      </c>
      <c r="H129" s="52">
        <f t="shared" si="0"/>
        <v>11682</v>
      </c>
      <c r="I129" s="34">
        <v>11682</v>
      </c>
      <c r="J129" s="34">
        <v>11682</v>
      </c>
    </row>
    <row r="130" spans="1:10" ht="12.75" hidden="1">
      <c r="A130" s="32">
        <v>3</v>
      </c>
      <c r="B130" s="392" t="s">
        <v>196</v>
      </c>
      <c r="C130" s="393"/>
      <c r="D130" s="394"/>
      <c r="E130" s="221"/>
      <c r="F130" s="34"/>
      <c r="G130" s="56"/>
      <c r="H130" s="52">
        <f t="shared" si="0"/>
        <v>0</v>
      </c>
      <c r="I130" s="34"/>
      <c r="J130" s="34"/>
    </row>
    <row r="131" spans="1:10" ht="12.75" hidden="1">
      <c r="A131" s="32">
        <v>4</v>
      </c>
      <c r="B131" s="392" t="s">
        <v>87</v>
      </c>
      <c r="C131" s="393"/>
      <c r="D131" s="394"/>
      <c r="E131" s="221"/>
      <c r="F131" s="34"/>
      <c r="G131" s="56"/>
      <c r="H131" s="52">
        <f t="shared" si="0"/>
        <v>0</v>
      </c>
      <c r="I131" s="34"/>
      <c r="J131" s="34"/>
    </row>
    <row r="132" spans="1:10" ht="12.75">
      <c r="A132" s="32">
        <v>5</v>
      </c>
      <c r="B132" s="392" t="s">
        <v>88</v>
      </c>
      <c r="C132" s="393"/>
      <c r="D132" s="394"/>
      <c r="E132" s="221">
        <v>1</v>
      </c>
      <c r="F132" s="34">
        <v>12</v>
      </c>
      <c r="G132" s="56">
        <v>94.4</v>
      </c>
      <c r="H132" s="52">
        <f t="shared" si="0"/>
        <v>1132.8000000000002</v>
      </c>
      <c r="I132" s="34">
        <v>1132.8</v>
      </c>
      <c r="J132" s="34">
        <v>1132.8</v>
      </c>
    </row>
    <row r="133" spans="1:10" ht="12.75" hidden="1">
      <c r="A133" s="32">
        <v>6</v>
      </c>
      <c r="B133" s="392" t="s">
        <v>89</v>
      </c>
      <c r="C133" s="393"/>
      <c r="D133" s="394"/>
      <c r="E133" s="221"/>
      <c r="F133" s="34"/>
      <c r="G133" s="56"/>
      <c r="H133" s="52">
        <f t="shared" si="0"/>
        <v>0</v>
      </c>
      <c r="I133" s="34"/>
      <c r="J133" s="34"/>
    </row>
    <row r="134" spans="1:10" ht="12.75" hidden="1">
      <c r="A134" s="32">
        <v>7</v>
      </c>
      <c r="B134" s="392" t="s">
        <v>90</v>
      </c>
      <c r="C134" s="393"/>
      <c r="D134" s="394"/>
      <c r="E134" s="221"/>
      <c r="F134" s="34"/>
      <c r="G134" s="56"/>
      <c r="H134" s="52">
        <f t="shared" si="0"/>
        <v>0</v>
      </c>
      <c r="I134" s="34"/>
      <c r="J134" s="34"/>
    </row>
    <row r="135" spans="1:11" ht="12.75">
      <c r="A135" s="32">
        <v>8</v>
      </c>
      <c r="B135" s="395" t="s">
        <v>273</v>
      </c>
      <c r="C135" s="396"/>
      <c r="D135" s="397"/>
      <c r="E135" s="280">
        <v>16</v>
      </c>
      <c r="F135" s="280">
        <v>9</v>
      </c>
      <c r="G135" s="260">
        <v>204.21</v>
      </c>
      <c r="H135" s="281">
        <v>29405.6</v>
      </c>
      <c r="I135" s="280">
        <v>29405.6</v>
      </c>
      <c r="J135" s="280">
        <v>29405.6</v>
      </c>
      <c r="K135" s="268" t="s">
        <v>276</v>
      </c>
    </row>
    <row r="136" spans="1:12" ht="12.75">
      <c r="A136" s="32">
        <v>9</v>
      </c>
      <c r="B136" s="392" t="s">
        <v>286</v>
      </c>
      <c r="C136" s="402"/>
      <c r="D136" s="403"/>
      <c r="E136" s="221">
        <v>20</v>
      </c>
      <c r="F136" s="34">
        <v>12</v>
      </c>
      <c r="G136" s="56">
        <v>496.66</v>
      </c>
      <c r="H136" s="52">
        <v>119199.2</v>
      </c>
      <c r="I136" s="34">
        <v>59801.2</v>
      </c>
      <c r="J136" s="34">
        <v>59801.2</v>
      </c>
      <c r="K136" s="287" t="s">
        <v>287</v>
      </c>
      <c r="L136" s="287"/>
    </row>
    <row r="137" spans="1:10" ht="12.75">
      <c r="A137" s="32">
        <v>10</v>
      </c>
      <c r="B137" s="392" t="s">
        <v>197</v>
      </c>
      <c r="C137" s="393"/>
      <c r="D137" s="394"/>
      <c r="E137" s="221">
        <v>1</v>
      </c>
      <c r="F137" s="34">
        <v>12</v>
      </c>
      <c r="G137" s="34">
        <v>73</v>
      </c>
      <c r="H137" s="52">
        <f t="shared" si="0"/>
        <v>876</v>
      </c>
      <c r="I137" s="34">
        <v>876</v>
      </c>
      <c r="J137" s="34">
        <v>876</v>
      </c>
    </row>
    <row r="138" spans="1:11" ht="19.5" customHeight="1">
      <c r="A138" s="404" t="s">
        <v>93</v>
      </c>
      <c r="B138" s="405"/>
      <c r="C138" s="405"/>
      <c r="D138" s="405"/>
      <c r="E138" s="405"/>
      <c r="F138" s="405"/>
      <c r="G138" s="406"/>
      <c r="H138" s="44">
        <f>SUM(H127:H137)</f>
        <v>162295.59999999998</v>
      </c>
      <c r="I138" s="44">
        <f>SUM(I127:I137)</f>
        <v>102897.59999999999</v>
      </c>
      <c r="J138" s="44">
        <f>SUM(J127:J137)</f>
        <v>102897.59999999999</v>
      </c>
      <c r="K138" s="268" t="s">
        <v>275</v>
      </c>
    </row>
    <row r="139" spans="1:10" ht="12.75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ht="38.25" hidden="1">
      <c r="A140" s="186" t="s">
        <v>33</v>
      </c>
      <c r="B140" s="368" t="s">
        <v>82</v>
      </c>
      <c r="C140" s="368"/>
      <c r="D140" s="368"/>
      <c r="E140" s="41"/>
      <c r="F140" s="41" t="s">
        <v>94</v>
      </c>
      <c r="G140" s="42" t="s">
        <v>95</v>
      </c>
      <c r="H140" s="42" t="s">
        <v>96</v>
      </c>
      <c r="I140" s="77" t="s">
        <v>24</v>
      </c>
      <c r="J140" s="77" t="s">
        <v>26</v>
      </c>
    </row>
    <row r="141" spans="1:10" ht="12.75" hidden="1">
      <c r="A141" s="31">
        <v>1</v>
      </c>
      <c r="B141" s="371">
        <v>2</v>
      </c>
      <c r="C141" s="371"/>
      <c r="D141" s="371"/>
      <c r="E141" s="73"/>
      <c r="F141" s="73">
        <v>5</v>
      </c>
      <c r="G141" s="78">
        <v>6</v>
      </c>
      <c r="H141" s="73" t="s">
        <v>97</v>
      </c>
      <c r="I141" s="7"/>
      <c r="J141" s="7"/>
    </row>
    <row r="142" spans="1:10" ht="54.75" customHeight="1" hidden="1">
      <c r="A142" s="32">
        <v>1</v>
      </c>
      <c r="B142" s="407" t="s">
        <v>98</v>
      </c>
      <c r="C142" s="407"/>
      <c r="D142" s="407"/>
      <c r="E142" s="79"/>
      <c r="F142" s="37"/>
      <c r="G142" s="37"/>
      <c r="H142" s="61"/>
      <c r="I142" s="75"/>
      <c r="J142" s="75"/>
    </row>
    <row r="143" spans="1:8" ht="14.25" customHeight="1" hidden="1">
      <c r="A143" s="47"/>
      <c r="B143" s="80"/>
      <c r="C143" s="80"/>
      <c r="D143" s="80"/>
      <c r="E143" s="80"/>
      <c r="F143" s="47"/>
      <c r="G143" s="81"/>
      <c r="H143" s="82"/>
    </row>
    <row r="144" spans="1:10" ht="12.75">
      <c r="A144" s="400" t="s">
        <v>99</v>
      </c>
      <c r="B144" s="400"/>
      <c r="C144" s="400"/>
      <c r="D144" s="400"/>
      <c r="E144" s="400"/>
      <c r="F144" s="400"/>
      <c r="G144" s="400"/>
      <c r="H144" s="400"/>
      <c r="I144" s="400"/>
      <c r="J144" s="400"/>
    </row>
    <row r="145" spans="1:10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1:10" ht="19.5" customHeight="1">
      <c r="A146" s="371" t="s">
        <v>33</v>
      </c>
      <c r="B146" s="369" t="s">
        <v>211</v>
      </c>
      <c r="C146" s="385"/>
      <c r="D146" s="385"/>
      <c r="E146" s="371" t="s">
        <v>100</v>
      </c>
      <c r="F146" s="371" t="s">
        <v>101</v>
      </c>
      <c r="G146" s="401" t="s">
        <v>102</v>
      </c>
      <c r="H146" s="398" t="s">
        <v>193</v>
      </c>
      <c r="I146" s="398"/>
      <c r="J146" s="398"/>
    </row>
    <row r="147" spans="1:10" ht="36.75" customHeight="1">
      <c r="A147" s="371"/>
      <c r="B147" s="370"/>
      <c r="C147" s="388"/>
      <c r="D147" s="388"/>
      <c r="E147" s="371"/>
      <c r="F147" s="371"/>
      <c r="G147" s="401"/>
      <c r="H147" s="31" t="s">
        <v>103</v>
      </c>
      <c r="I147" s="32" t="s">
        <v>34</v>
      </c>
      <c r="J147" s="32" t="s">
        <v>26</v>
      </c>
    </row>
    <row r="148" spans="1:10" ht="12.75">
      <c r="A148" s="31">
        <v>1</v>
      </c>
      <c r="B148" s="363">
        <v>2</v>
      </c>
      <c r="C148" s="364"/>
      <c r="D148" s="364"/>
      <c r="E148" s="70">
        <v>3</v>
      </c>
      <c r="F148" s="73">
        <v>4</v>
      </c>
      <c r="G148" s="83">
        <v>5</v>
      </c>
      <c r="H148" s="32">
        <v>6</v>
      </c>
      <c r="I148" s="5">
        <v>7</v>
      </c>
      <c r="J148" s="5">
        <v>8</v>
      </c>
    </row>
    <row r="149" spans="1:10" ht="17.25" customHeight="1" hidden="1">
      <c r="A149" s="32">
        <v>1</v>
      </c>
      <c r="B149" s="375" t="s">
        <v>104</v>
      </c>
      <c r="C149" s="399"/>
      <c r="D149" s="399"/>
      <c r="E149" s="31" t="s">
        <v>66</v>
      </c>
      <c r="F149" s="83"/>
      <c r="G149" s="83"/>
      <c r="H149" s="84">
        <f>F149*G149</f>
        <v>0</v>
      </c>
      <c r="I149" s="7"/>
      <c r="J149" s="7"/>
    </row>
    <row r="150" spans="1:10" ht="15.75" customHeight="1" hidden="1">
      <c r="A150" s="32">
        <v>2</v>
      </c>
      <c r="B150" s="375" t="s">
        <v>105</v>
      </c>
      <c r="C150" s="399"/>
      <c r="D150" s="399"/>
      <c r="E150" s="70"/>
      <c r="F150" s="83"/>
      <c r="G150" s="83"/>
      <c r="H150" s="84">
        <f>E150*F150*G150</f>
        <v>0</v>
      </c>
      <c r="I150" s="7"/>
      <c r="J150" s="7"/>
    </row>
    <row r="151" spans="1:10" ht="21.75" customHeight="1" hidden="1">
      <c r="A151" s="32">
        <v>3</v>
      </c>
      <c r="B151" s="375" t="s">
        <v>40</v>
      </c>
      <c r="C151" s="399"/>
      <c r="D151" s="399"/>
      <c r="E151" s="70"/>
      <c r="F151" s="83"/>
      <c r="G151" s="83"/>
      <c r="H151" s="84">
        <f>E151*F151*G151</f>
        <v>0</v>
      </c>
      <c r="I151" s="7"/>
      <c r="J151" s="7"/>
    </row>
    <row r="152" spans="1:10" ht="19.5" customHeight="1">
      <c r="A152" s="404" t="s">
        <v>106</v>
      </c>
      <c r="B152" s="405"/>
      <c r="C152" s="405"/>
      <c r="D152" s="405"/>
      <c r="E152" s="405"/>
      <c r="F152" s="405"/>
      <c r="G152" s="406"/>
      <c r="H152" s="85">
        <f>H149+H150+H151</f>
        <v>0</v>
      </c>
      <c r="I152" s="85">
        <f>I149+I150+I151</f>
        <v>0</v>
      </c>
      <c r="J152" s="85">
        <f>J149+J150+J151</f>
        <v>0</v>
      </c>
    </row>
    <row r="153" spans="1:10" ht="12.75">
      <c r="A153" s="86"/>
      <c r="B153" s="48"/>
      <c r="C153" s="48"/>
      <c r="D153" s="48"/>
      <c r="E153" s="48"/>
      <c r="F153" s="48"/>
      <c r="G153" s="48"/>
      <c r="H153" s="48"/>
      <c r="I153" s="48"/>
      <c r="J153" s="48"/>
    </row>
    <row r="154" spans="1:10" ht="12.75">
      <c r="A154" s="87" t="s">
        <v>107</v>
      </c>
      <c r="B154" s="87"/>
      <c r="C154" s="87"/>
      <c r="D154" s="87"/>
      <c r="E154" s="87"/>
      <c r="F154" s="87"/>
      <c r="G154" s="87"/>
      <c r="H154" s="87"/>
      <c r="I154" s="87"/>
      <c r="J154" s="87"/>
    </row>
    <row r="155" spans="1:10" ht="16.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</row>
    <row r="156" spans="1:10" ht="23.25" customHeight="1">
      <c r="A156" s="371" t="s">
        <v>33</v>
      </c>
      <c r="B156" s="371" t="s">
        <v>211</v>
      </c>
      <c r="C156" s="408"/>
      <c r="D156" s="408"/>
      <c r="E156" s="371" t="s">
        <v>83</v>
      </c>
      <c r="F156" s="371" t="s">
        <v>190</v>
      </c>
      <c r="G156" s="371" t="s">
        <v>198</v>
      </c>
      <c r="H156" s="398" t="s">
        <v>193</v>
      </c>
      <c r="I156" s="398"/>
      <c r="J156" s="398"/>
    </row>
    <row r="157" spans="1:10" ht="24" customHeight="1">
      <c r="A157" s="408"/>
      <c r="B157" s="408"/>
      <c r="C157" s="408"/>
      <c r="D157" s="408"/>
      <c r="E157" s="408"/>
      <c r="F157" s="408"/>
      <c r="G157" s="408"/>
      <c r="H157" s="31" t="s">
        <v>103</v>
      </c>
      <c r="I157" s="32" t="s">
        <v>34</v>
      </c>
      <c r="J157" s="32" t="s">
        <v>26</v>
      </c>
    </row>
    <row r="158" spans="1:10" ht="12.75">
      <c r="A158" s="88">
        <v>1</v>
      </c>
      <c r="B158" s="369">
        <v>2</v>
      </c>
      <c r="C158" s="385"/>
      <c r="D158" s="382"/>
      <c r="E158" s="89">
        <v>4</v>
      </c>
      <c r="F158" s="88">
        <v>5</v>
      </c>
      <c r="G158" s="46">
        <v>6</v>
      </c>
      <c r="H158" s="88" t="s">
        <v>108</v>
      </c>
      <c r="I158" s="90">
        <v>8</v>
      </c>
      <c r="J158" s="90">
        <v>9</v>
      </c>
    </row>
    <row r="159" spans="1:11" ht="24" customHeight="1">
      <c r="A159" s="32">
        <v>1</v>
      </c>
      <c r="B159" s="407" t="s">
        <v>109</v>
      </c>
      <c r="C159" s="407"/>
      <c r="D159" s="407"/>
      <c r="E159" s="91" t="s">
        <v>110</v>
      </c>
      <c r="F159" s="112">
        <v>1621.47</v>
      </c>
      <c r="G159" s="22">
        <v>3684.87</v>
      </c>
      <c r="H159" s="21">
        <v>5974912.9</v>
      </c>
      <c r="I159" s="21">
        <v>7063255</v>
      </c>
      <c r="J159" s="21">
        <v>7435156</v>
      </c>
      <c r="K159" s="274" t="s">
        <v>278</v>
      </c>
    </row>
    <row r="160" spans="1:12" ht="24" customHeight="1">
      <c r="A160" s="32">
        <v>2</v>
      </c>
      <c r="B160" s="407" t="s">
        <v>111</v>
      </c>
      <c r="C160" s="407"/>
      <c r="D160" s="407"/>
      <c r="E160" s="91" t="s">
        <v>112</v>
      </c>
      <c r="F160" s="56">
        <v>1063.03</v>
      </c>
      <c r="G160" s="92">
        <v>34</v>
      </c>
      <c r="H160" s="93">
        <v>36143.02</v>
      </c>
      <c r="I160" s="93"/>
      <c r="J160" s="93"/>
      <c r="L160" s="273"/>
    </row>
    <row r="161" spans="1:12" ht="24" customHeight="1">
      <c r="A161" s="32">
        <v>3</v>
      </c>
      <c r="B161" s="407" t="s">
        <v>113</v>
      </c>
      <c r="C161" s="407"/>
      <c r="D161" s="407"/>
      <c r="E161" s="91" t="s">
        <v>112</v>
      </c>
      <c r="F161" s="56">
        <v>1063.03</v>
      </c>
      <c r="G161" s="92">
        <v>29.41</v>
      </c>
      <c r="H161" s="93">
        <f>F161*G161</f>
        <v>31263.7123</v>
      </c>
      <c r="I161" s="93"/>
      <c r="J161" s="93"/>
      <c r="K161" s="268" t="s">
        <v>281</v>
      </c>
      <c r="L161" s="273"/>
    </row>
    <row r="162" spans="1:12" ht="24" customHeight="1">
      <c r="A162" s="218">
        <v>2</v>
      </c>
      <c r="B162" s="407" t="s">
        <v>111</v>
      </c>
      <c r="C162" s="407"/>
      <c r="D162" s="407"/>
      <c r="E162" s="219" t="s">
        <v>112</v>
      </c>
      <c r="F162" s="56">
        <v>1092.8</v>
      </c>
      <c r="G162" s="92">
        <v>35.31</v>
      </c>
      <c r="H162" s="93">
        <f>F162*G162</f>
        <v>38586.768000000004</v>
      </c>
      <c r="I162" s="93">
        <v>77585</v>
      </c>
      <c r="J162" s="93">
        <v>81670</v>
      </c>
      <c r="L162" s="273"/>
    </row>
    <row r="163" spans="1:12" ht="24" customHeight="1">
      <c r="A163" s="218">
        <v>3</v>
      </c>
      <c r="B163" s="407" t="s">
        <v>113</v>
      </c>
      <c r="C163" s="407"/>
      <c r="D163" s="407"/>
      <c r="E163" s="219" t="s">
        <v>112</v>
      </c>
      <c r="F163" s="56">
        <v>1092.8</v>
      </c>
      <c r="G163" s="92">
        <v>30.55</v>
      </c>
      <c r="H163" s="93">
        <f>F163*G163</f>
        <v>33385.04</v>
      </c>
      <c r="I163" s="93">
        <v>77585</v>
      </c>
      <c r="J163" s="93">
        <v>81670</v>
      </c>
      <c r="K163" s="268" t="s">
        <v>279</v>
      </c>
      <c r="L163" s="273"/>
    </row>
    <row r="164" spans="1:12" ht="24" customHeight="1">
      <c r="A164" s="32">
        <v>4</v>
      </c>
      <c r="B164" s="410" t="s">
        <v>114</v>
      </c>
      <c r="C164" s="410"/>
      <c r="D164" s="410"/>
      <c r="E164" s="185" t="s">
        <v>115</v>
      </c>
      <c r="F164" s="56">
        <v>71362.67</v>
      </c>
      <c r="G164" s="92">
        <v>5.84</v>
      </c>
      <c r="H164" s="93">
        <v>417215.19</v>
      </c>
      <c r="I164" s="93">
        <v>463977</v>
      </c>
      <c r="J164" s="93">
        <v>488407</v>
      </c>
      <c r="K164" s="268" t="s">
        <v>280</v>
      </c>
      <c r="L164" s="273"/>
    </row>
    <row r="165" spans="1:10" ht="15" customHeight="1">
      <c r="A165" s="404" t="s">
        <v>116</v>
      </c>
      <c r="B165" s="405"/>
      <c r="C165" s="405"/>
      <c r="D165" s="405"/>
      <c r="E165" s="405"/>
      <c r="F165" s="405"/>
      <c r="G165" s="406"/>
      <c r="H165" s="96">
        <f>H159+H160+H161+H164+H162+H163</f>
        <v>6531506.6303</v>
      </c>
      <c r="I165" s="97">
        <f>SUM(I159:I164)</f>
        <v>7682402</v>
      </c>
      <c r="J165" s="97">
        <f>SUM(J159:J164)</f>
        <v>8086903</v>
      </c>
    </row>
    <row r="166" spans="1:10" ht="15.75">
      <c r="A166" s="47"/>
      <c r="B166" s="98"/>
      <c r="C166" s="47"/>
      <c r="D166" s="47"/>
      <c r="E166" s="47"/>
      <c r="F166" s="47"/>
      <c r="G166" s="81"/>
      <c r="H166" s="47"/>
      <c r="I166" s="48"/>
      <c r="J166" s="48"/>
    </row>
    <row r="167" spans="1:10" ht="12.75">
      <c r="A167" s="409" t="s">
        <v>117</v>
      </c>
      <c r="B167" s="409"/>
      <c r="C167" s="409"/>
      <c r="D167" s="409"/>
      <c r="E167" s="409"/>
      <c r="F167" s="409"/>
      <c r="G167" s="409"/>
      <c r="H167" s="409"/>
      <c r="I167" s="409"/>
      <c r="J167" s="409"/>
    </row>
    <row r="168" spans="1:10" ht="12.75">
      <c r="A168" s="99"/>
      <c r="B168" s="99"/>
      <c r="C168" s="99"/>
      <c r="D168" s="99"/>
      <c r="E168" s="99"/>
      <c r="F168" s="99"/>
      <c r="G168" s="99"/>
      <c r="H168" s="99"/>
      <c r="I168" s="99"/>
      <c r="J168" s="99"/>
    </row>
    <row r="169" spans="1:10" ht="13.5" customHeight="1">
      <c r="A169" s="371" t="s">
        <v>33</v>
      </c>
      <c r="B169" s="371" t="s">
        <v>211</v>
      </c>
      <c r="C169" s="371"/>
      <c r="D169" s="371"/>
      <c r="E169" s="366" t="s">
        <v>72</v>
      </c>
      <c r="F169" s="366" t="s">
        <v>199</v>
      </c>
      <c r="G169" s="371" t="s">
        <v>200</v>
      </c>
      <c r="H169" s="398" t="s">
        <v>193</v>
      </c>
      <c r="I169" s="398"/>
      <c r="J169" s="398"/>
    </row>
    <row r="170" spans="1:10" ht="39" customHeight="1">
      <c r="A170" s="371"/>
      <c r="B170" s="371"/>
      <c r="C170" s="371"/>
      <c r="D170" s="371"/>
      <c r="E170" s="368"/>
      <c r="F170" s="368"/>
      <c r="G170" s="371"/>
      <c r="H170" s="31" t="s">
        <v>103</v>
      </c>
      <c r="I170" s="32" t="s">
        <v>34</v>
      </c>
      <c r="J170" s="32" t="s">
        <v>26</v>
      </c>
    </row>
    <row r="171" spans="1:10" ht="12.75">
      <c r="A171" s="73">
        <v>1</v>
      </c>
      <c r="B171" s="371">
        <v>2</v>
      </c>
      <c r="C171" s="371"/>
      <c r="D171" s="371"/>
      <c r="E171" s="73">
        <v>3</v>
      </c>
      <c r="F171" s="73">
        <v>4</v>
      </c>
      <c r="G171" s="73">
        <v>5</v>
      </c>
      <c r="H171" s="32">
        <v>6</v>
      </c>
      <c r="I171" s="32">
        <v>7</v>
      </c>
      <c r="J171" s="32">
        <v>8</v>
      </c>
    </row>
    <row r="172" spans="1:10" ht="19.5" customHeight="1" hidden="1">
      <c r="A172" s="73">
        <v>1</v>
      </c>
      <c r="B172" s="407" t="s">
        <v>118</v>
      </c>
      <c r="C172" s="407"/>
      <c r="D172" s="407"/>
      <c r="E172" s="73"/>
      <c r="F172" s="100"/>
      <c r="G172" s="101"/>
      <c r="H172" s="35">
        <f>E172*F172*G172</f>
        <v>0</v>
      </c>
      <c r="I172" s="75"/>
      <c r="J172" s="75"/>
    </row>
    <row r="173" spans="1:10" ht="18" customHeight="1" hidden="1">
      <c r="A173" s="73">
        <v>2</v>
      </c>
      <c r="B173" s="407" t="s">
        <v>119</v>
      </c>
      <c r="C173" s="407"/>
      <c r="D173" s="407"/>
      <c r="E173" s="43"/>
      <c r="F173" s="43"/>
      <c r="G173" s="101"/>
      <c r="H173" s="35">
        <f>E173*F173*G173</f>
        <v>0</v>
      </c>
      <c r="I173" s="75"/>
      <c r="J173" s="75"/>
    </row>
    <row r="174" spans="1:10" ht="16.5" customHeight="1">
      <c r="A174" s="404" t="s">
        <v>120</v>
      </c>
      <c r="B174" s="405"/>
      <c r="C174" s="405"/>
      <c r="D174" s="405"/>
      <c r="E174" s="405"/>
      <c r="F174" s="405"/>
      <c r="G174" s="406"/>
      <c r="H174" s="102">
        <f>H172+H173</f>
        <v>0</v>
      </c>
      <c r="I174" s="102">
        <f>I172+I173</f>
        <v>0</v>
      </c>
      <c r="J174" s="102">
        <f>J172+J173</f>
        <v>0</v>
      </c>
    </row>
    <row r="175" spans="1:8" ht="12.75">
      <c r="A175" s="62"/>
      <c r="B175" s="48"/>
      <c r="C175" s="62"/>
      <c r="D175" s="47"/>
      <c r="E175" s="47"/>
      <c r="F175" s="47"/>
      <c r="G175" s="47"/>
      <c r="H175" s="81"/>
    </row>
    <row r="176" spans="1:10" ht="15.75" customHeight="1">
      <c r="A176" s="378" t="s">
        <v>121</v>
      </c>
      <c r="B176" s="378"/>
      <c r="C176" s="378"/>
      <c r="D176" s="378"/>
      <c r="E176" s="378"/>
      <c r="F176" s="378"/>
      <c r="G176" s="378"/>
      <c r="H176" s="378"/>
      <c r="I176" s="378"/>
      <c r="J176" s="378"/>
    </row>
    <row r="177" spans="1:10" ht="15.75" customHeight="1">
      <c r="A177" s="50"/>
      <c r="B177" s="50"/>
      <c r="C177" s="50"/>
      <c r="D177" s="50"/>
      <c r="E177" s="50"/>
      <c r="F177" s="50"/>
      <c r="G177" s="50"/>
      <c r="H177" s="50"/>
      <c r="I177" s="50"/>
      <c r="J177" s="50"/>
    </row>
    <row r="178" spans="1:10" ht="18" customHeight="1">
      <c r="A178" s="371" t="s">
        <v>33</v>
      </c>
      <c r="B178" s="371" t="s">
        <v>210</v>
      </c>
      <c r="C178" s="371"/>
      <c r="D178" s="371"/>
      <c r="E178" s="371" t="s">
        <v>195</v>
      </c>
      <c r="F178" s="371" t="s">
        <v>72</v>
      </c>
      <c r="G178" s="371" t="s">
        <v>73</v>
      </c>
      <c r="H178" s="398" t="s">
        <v>193</v>
      </c>
      <c r="I178" s="398"/>
      <c r="J178" s="398"/>
    </row>
    <row r="179" spans="1:10" ht="30.75" customHeight="1">
      <c r="A179" s="371"/>
      <c r="B179" s="371"/>
      <c r="C179" s="371"/>
      <c r="D179" s="371"/>
      <c r="E179" s="371"/>
      <c r="F179" s="371"/>
      <c r="G179" s="371"/>
      <c r="H179" s="31" t="s">
        <v>103</v>
      </c>
      <c r="I179" s="32" t="s">
        <v>34</v>
      </c>
      <c r="J179" s="32" t="s">
        <v>26</v>
      </c>
    </row>
    <row r="180" spans="1:10" ht="12.75">
      <c r="A180" s="31">
        <v>1</v>
      </c>
      <c r="B180" s="371">
        <v>2</v>
      </c>
      <c r="C180" s="371"/>
      <c r="D180" s="371"/>
      <c r="E180" s="73">
        <v>3</v>
      </c>
      <c r="F180" s="73">
        <v>4</v>
      </c>
      <c r="G180" s="73">
        <v>5</v>
      </c>
      <c r="H180" s="19" t="s">
        <v>122</v>
      </c>
      <c r="I180" s="103">
        <v>7</v>
      </c>
      <c r="J180" s="103">
        <v>8</v>
      </c>
    </row>
    <row r="181" spans="1:10" ht="30" customHeight="1">
      <c r="A181" s="104">
        <v>1</v>
      </c>
      <c r="B181" s="417" t="s">
        <v>123</v>
      </c>
      <c r="C181" s="417"/>
      <c r="D181" s="417"/>
      <c r="E181" s="105"/>
      <c r="F181" s="106"/>
      <c r="G181" s="107"/>
      <c r="H181" s="108">
        <f>H182+H183+H184+H185+H186+H187+H188</f>
        <v>251580</v>
      </c>
      <c r="I181" s="108">
        <f>I182+I183+I184+I185+I186+I187+I188</f>
        <v>245857</v>
      </c>
      <c r="J181" s="108">
        <f>J182+J183+J184+J185+J186+J187+J188</f>
        <v>245857</v>
      </c>
    </row>
    <row r="182" spans="1:10" ht="15" customHeight="1">
      <c r="A182" s="411"/>
      <c r="B182" s="375" t="s">
        <v>124</v>
      </c>
      <c r="C182" s="399"/>
      <c r="D182" s="376"/>
      <c r="E182" s="109" t="s">
        <v>220</v>
      </c>
      <c r="F182" s="263">
        <v>18</v>
      </c>
      <c r="G182" s="263"/>
      <c r="H182" s="265">
        <v>58320</v>
      </c>
      <c r="I182" s="260">
        <v>58320</v>
      </c>
      <c r="J182" s="260">
        <v>58320</v>
      </c>
    </row>
    <row r="183" spans="1:10" ht="15" customHeight="1">
      <c r="A183" s="412"/>
      <c r="B183" s="375" t="s">
        <v>125</v>
      </c>
      <c r="C183" s="399"/>
      <c r="D183" s="376"/>
      <c r="E183" s="109" t="s">
        <v>221</v>
      </c>
      <c r="F183" s="264">
        <v>7183.07</v>
      </c>
      <c r="G183" s="263">
        <v>5.42</v>
      </c>
      <c r="H183" s="265">
        <v>38950.2</v>
      </c>
      <c r="I183" s="260">
        <v>38950.2</v>
      </c>
      <c r="J183" s="260">
        <v>38950.2</v>
      </c>
    </row>
    <row r="184" spans="1:10" ht="15" customHeight="1">
      <c r="A184" s="412"/>
      <c r="B184" s="375" t="s">
        <v>126</v>
      </c>
      <c r="C184" s="399"/>
      <c r="D184" s="376"/>
      <c r="E184" s="109" t="s">
        <v>222</v>
      </c>
      <c r="F184" s="266">
        <v>12</v>
      </c>
      <c r="G184" s="263">
        <v>2390</v>
      </c>
      <c r="H184" s="265">
        <f aca="true" t="shared" si="1" ref="H184:H196">F184*G184</f>
        <v>28680</v>
      </c>
      <c r="I184" s="260">
        <v>28680</v>
      </c>
      <c r="J184" s="260">
        <v>28680</v>
      </c>
    </row>
    <row r="185" spans="1:10" ht="15" customHeight="1">
      <c r="A185" s="412"/>
      <c r="B185" s="375" t="s">
        <v>127</v>
      </c>
      <c r="C185" s="399"/>
      <c r="D185" s="376"/>
      <c r="E185" s="109"/>
      <c r="F185" s="110"/>
      <c r="G185" s="110"/>
      <c r="H185" s="111">
        <f t="shared" si="1"/>
        <v>0</v>
      </c>
      <c r="I185" s="56"/>
      <c r="J185" s="56"/>
    </row>
    <row r="186" spans="1:10" ht="15" customHeight="1">
      <c r="A186" s="412"/>
      <c r="B186" s="375" t="s">
        <v>128</v>
      </c>
      <c r="C186" s="399"/>
      <c r="D186" s="376"/>
      <c r="E186" s="109" t="s">
        <v>222</v>
      </c>
      <c r="F186" s="266">
        <v>12</v>
      </c>
      <c r="G186" s="263">
        <v>4484.15</v>
      </c>
      <c r="H186" s="265">
        <f t="shared" si="1"/>
        <v>53809.799999999996</v>
      </c>
      <c r="I186" s="260">
        <v>53809.8</v>
      </c>
      <c r="J186" s="260">
        <v>53809.8</v>
      </c>
    </row>
    <row r="187" spans="1:10" ht="15" customHeight="1">
      <c r="A187" s="412"/>
      <c r="B187" s="375" t="s">
        <v>129</v>
      </c>
      <c r="C187" s="399"/>
      <c r="D187" s="376"/>
      <c r="E187" s="109"/>
      <c r="F187" s="110"/>
      <c r="G187" s="110"/>
      <c r="H187" s="111">
        <f t="shared" si="1"/>
        <v>0</v>
      </c>
      <c r="I187" s="56"/>
      <c r="J187" s="56"/>
    </row>
    <row r="188" spans="1:10" ht="15" customHeight="1">
      <c r="A188" s="413"/>
      <c r="B188" s="375" t="s">
        <v>130</v>
      </c>
      <c r="C188" s="399"/>
      <c r="D188" s="376"/>
      <c r="E188" s="109" t="s">
        <v>223</v>
      </c>
      <c r="F188" s="116">
        <v>1197</v>
      </c>
      <c r="G188" s="117">
        <v>60</v>
      </c>
      <c r="H188" s="111">
        <f t="shared" si="1"/>
        <v>71820</v>
      </c>
      <c r="I188" s="56">
        <v>66097</v>
      </c>
      <c r="J188" s="56">
        <v>66097</v>
      </c>
    </row>
    <row r="189" spans="1:10" ht="32.25" customHeight="1" hidden="1">
      <c r="A189" s="32">
        <v>2</v>
      </c>
      <c r="B189" s="407" t="s">
        <v>131</v>
      </c>
      <c r="C189" s="407"/>
      <c r="D189" s="407"/>
      <c r="E189" s="73"/>
      <c r="F189" s="118"/>
      <c r="G189" s="119"/>
      <c r="H189" s="111">
        <f t="shared" si="1"/>
        <v>0</v>
      </c>
      <c r="I189" s="56"/>
      <c r="J189" s="56"/>
    </row>
    <row r="190" spans="1:10" ht="38.25" customHeight="1">
      <c r="A190" s="32">
        <v>3</v>
      </c>
      <c r="B190" s="407" t="s">
        <v>132</v>
      </c>
      <c r="C190" s="407"/>
      <c r="D190" s="407"/>
      <c r="E190" s="73" t="s">
        <v>221</v>
      </c>
      <c r="F190" s="291">
        <v>7183.07</v>
      </c>
      <c r="G190" s="119">
        <v>20.08</v>
      </c>
      <c r="H190" s="111">
        <v>144260</v>
      </c>
      <c r="I190" s="56">
        <v>133236</v>
      </c>
      <c r="J190" s="56">
        <v>133236</v>
      </c>
    </row>
    <row r="191" spans="1:10" ht="35.25" customHeight="1">
      <c r="A191" s="32">
        <v>4</v>
      </c>
      <c r="B191" s="407" t="s">
        <v>133</v>
      </c>
      <c r="C191" s="407"/>
      <c r="D191" s="407"/>
      <c r="E191" s="73"/>
      <c r="F191" s="119"/>
      <c r="G191" s="119">
        <v>100000</v>
      </c>
      <c r="H191" s="111">
        <v>100000</v>
      </c>
      <c r="I191" s="120">
        <v>100000</v>
      </c>
      <c r="J191" s="120">
        <v>100000</v>
      </c>
    </row>
    <row r="192" spans="1:11" ht="50.25" customHeight="1">
      <c r="A192" s="121">
        <v>5</v>
      </c>
      <c r="B192" s="414" t="s">
        <v>134</v>
      </c>
      <c r="C192" s="414"/>
      <c r="D192" s="414"/>
      <c r="E192" s="73" t="s">
        <v>223</v>
      </c>
      <c r="F192" s="119"/>
      <c r="G192" s="119"/>
      <c r="H192" s="111">
        <f t="shared" si="1"/>
        <v>0</v>
      </c>
      <c r="I192" s="120"/>
      <c r="J192" s="120"/>
      <c r="K192" s="287" t="s">
        <v>284</v>
      </c>
    </row>
    <row r="193" spans="1:10" ht="42" customHeight="1">
      <c r="A193" s="32">
        <v>6</v>
      </c>
      <c r="B193" s="415" t="s">
        <v>201</v>
      </c>
      <c r="C193" s="416"/>
      <c r="D193" s="416"/>
      <c r="E193" s="73" t="s">
        <v>223</v>
      </c>
      <c r="F193" s="119">
        <v>12</v>
      </c>
      <c r="G193" s="119">
        <v>3624.33</v>
      </c>
      <c r="H193" s="111">
        <v>43492</v>
      </c>
      <c r="I193" s="120"/>
      <c r="J193" s="120"/>
    </row>
    <row r="194" spans="1:10" ht="15.75" customHeight="1">
      <c r="A194" s="83">
        <v>7</v>
      </c>
      <c r="B194" s="407" t="s">
        <v>135</v>
      </c>
      <c r="C194" s="407"/>
      <c r="D194" s="407"/>
      <c r="E194" s="73"/>
      <c r="F194" s="119"/>
      <c r="G194" s="119"/>
      <c r="H194" s="111">
        <f t="shared" si="1"/>
        <v>0</v>
      </c>
      <c r="I194" s="120"/>
      <c r="J194" s="120"/>
    </row>
    <row r="195" spans="1:10" ht="16.5" customHeight="1">
      <c r="A195" s="32">
        <v>8</v>
      </c>
      <c r="B195" s="407" t="s">
        <v>136</v>
      </c>
      <c r="C195" s="407"/>
      <c r="D195" s="407"/>
      <c r="E195" s="73" t="s">
        <v>223</v>
      </c>
      <c r="F195" s="267">
        <v>10</v>
      </c>
      <c r="G195" s="267">
        <v>614.3</v>
      </c>
      <c r="H195" s="265">
        <f t="shared" si="1"/>
        <v>6143</v>
      </c>
      <c r="I195" s="279"/>
      <c r="J195" s="279"/>
    </row>
    <row r="196" spans="1:10" ht="19.5" customHeight="1" hidden="1">
      <c r="A196" s="32">
        <v>9</v>
      </c>
      <c r="B196" s="416" t="s">
        <v>137</v>
      </c>
      <c r="C196" s="416"/>
      <c r="D196" s="416"/>
      <c r="E196" s="73"/>
      <c r="F196" s="119"/>
      <c r="G196" s="119"/>
      <c r="H196" s="111">
        <f t="shared" si="1"/>
        <v>0</v>
      </c>
      <c r="I196" s="120"/>
      <c r="J196" s="120"/>
    </row>
    <row r="197" spans="1:11" ht="21" customHeight="1">
      <c r="A197" s="404" t="s">
        <v>138</v>
      </c>
      <c r="B197" s="405"/>
      <c r="C197" s="405"/>
      <c r="D197" s="405"/>
      <c r="E197" s="405"/>
      <c r="F197" s="405"/>
      <c r="G197" s="406"/>
      <c r="H197" s="57">
        <f>H181+H189+H190+H191+H192+H193+H194+H196+H195</f>
        <v>545475</v>
      </c>
      <c r="I197" s="57">
        <f>I181+I189+I190+I191+I192+I193+I194+I196+I195</f>
        <v>479093</v>
      </c>
      <c r="J197" s="57">
        <f>J181+J189+J190+J191+J192+J193+J194+J196+J195</f>
        <v>479093</v>
      </c>
      <c r="K197" s="287" t="s">
        <v>274</v>
      </c>
    </row>
    <row r="198" spans="1:10" ht="15.75">
      <c r="A198" s="47"/>
      <c r="B198" s="98"/>
      <c r="C198" s="122"/>
      <c r="D198" s="122"/>
      <c r="E198" s="122"/>
      <c r="F198" s="122"/>
      <c r="G198" s="81"/>
      <c r="H198" s="62"/>
      <c r="I198" s="48"/>
      <c r="J198" s="48"/>
    </row>
    <row r="199" spans="1:10" ht="15.75" customHeight="1">
      <c r="A199" s="419" t="s">
        <v>139</v>
      </c>
      <c r="B199" s="419"/>
      <c r="C199" s="419"/>
      <c r="D199" s="419"/>
      <c r="E199" s="419"/>
      <c r="F199" s="419"/>
      <c r="G199" s="419"/>
      <c r="H199" s="419"/>
      <c r="I199" s="419"/>
      <c r="J199" s="419"/>
    </row>
    <row r="200" spans="1:10" ht="15.75" customHeight="1">
      <c r="A200" s="123"/>
      <c r="B200" s="123"/>
      <c r="C200" s="123"/>
      <c r="D200" s="123"/>
      <c r="E200" s="123"/>
      <c r="F200" s="123"/>
      <c r="G200" s="123"/>
      <c r="H200" s="123"/>
      <c r="I200" s="123"/>
      <c r="J200" s="123"/>
    </row>
    <row r="201" spans="1:10" ht="34.5" customHeight="1">
      <c r="A201" s="371" t="s">
        <v>33</v>
      </c>
      <c r="B201" s="398" t="s">
        <v>187</v>
      </c>
      <c r="C201" s="398"/>
      <c r="D201" s="398"/>
      <c r="E201" s="371" t="s">
        <v>195</v>
      </c>
      <c r="F201" s="371" t="s">
        <v>72</v>
      </c>
      <c r="G201" s="371" t="s">
        <v>73</v>
      </c>
      <c r="H201" s="398" t="s">
        <v>193</v>
      </c>
      <c r="I201" s="398"/>
      <c r="J201" s="398"/>
    </row>
    <row r="202" spans="1:10" ht="12.75">
      <c r="A202" s="371"/>
      <c r="B202" s="398"/>
      <c r="C202" s="398"/>
      <c r="D202" s="398"/>
      <c r="E202" s="371"/>
      <c r="F202" s="371"/>
      <c r="G202" s="371"/>
      <c r="H202" s="31" t="s">
        <v>103</v>
      </c>
      <c r="I202" s="32" t="s">
        <v>34</v>
      </c>
      <c r="J202" s="32" t="s">
        <v>26</v>
      </c>
    </row>
    <row r="203" spans="1:10" ht="12.75">
      <c r="A203" s="31">
        <v>1</v>
      </c>
      <c r="B203" s="398">
        <v>2</v>
      </c>
      <c r="C203" s="398"/>
      <c r="D203" s="398"/>
      <c r="E203" s="31">
        <v>3</v>
      </c>
      <c r="F203" s="31">
        <v>4</v>
      </c>
      <c r="G203" s="31">
        <v>5</v>
      </c>
      <c r="H203" s="19" t="s">
        <v>122</v>
      </c>
      <c r="I203" s="103">
        <v>7</v>
      </c>
      <c r="J203" s="103">
        <v>8</v>
      </c>
    </row>
    <row r="204" spans="1:10" ht="15.75" customHeight="1" hidden="1">
      <c r="A204" s="31">
        <v>1</v>
      </c>
      <c r="B204" s="418" t="s">
        <v>140</v>
      </c>
      <c r="C204" s="418"/>
      <c r="D204" s="418"/>
      <c r="E204" s="31"/>
      <c r="F204" s="124"/>
      <c r="G204" s="125"/>
      <c r="H204" s="111">
        <f>F204*G204</f>
        <v>0</v>
      </c>
      <c r="I204" s="111"/>
      <c r="J204" s="111"/>
    </row>
    <row r="205" spans="1:10" ht="15.75" customHeight="1" hidden="1">
      <c r="A205" s="31">
        <v>2</v>
      </c>
      <c r="B205" s="410" t="s">
        <v>141</v>
      </c>
      <c r="C205" s="410"/>
      <c r="D205" s="410"/>
      <c r="E205" s="31"/>
      <c r="F205" s="126"/>
      <c r="G205" s="124"/>
      <c r="H205" s="111">
        <f aca="true" t="shared" si="2" ref="H205:H219">F205*G205</f>
        <v>0</v>
      </c>
      <c r="I205" s="112"/>
      <c r="J205" s="112"/>
    </row>
    <row r="206" spans="1:10" ht="15.75" customHeight="1" hidden="1">
      <c r="A206" s="31">
        <v>3</v>
      </c>
      <c r="B206" s="410" t="s">
        <v>142</v>
      </c>
      <c r="C206" s="410"/>
      <c r="D206" s="410"/>
      <c r="E206" s="31"/>
      <c r="F206" s="126"/>
      <c r="G206" s="124"/>
      <c r="H206" s="111">
        <f t="shared" si="2"/>
        <v>0</v>
      </c>
      <c r="I206" s="112"/>
      <c r="J206" s="112"/>
    </row>
    <row r="207" spans="1:11" ht="15.75" customHeight="1">
      <c r="A207" s="31">
        <v>4</v>
      </c>
      <c r="B207" s="410" t="s">
        <v>143</v>
      </c>
      <c r="C207" s="410"/>
      <c r="D207" s="410"/>
      <c r="E207" s="31" t="s">
        <v>222</v>
      </c>
      <c r="F207" s="126">
        <v>12</v>
      </c>
      <c r="G207" s="127">
        <v>1167.75</v>
      </c>
      <c r="H207" s="111">
        <f t="shared" si="2"/>
        <v>14013</v>
      </c>
      <c r="I207" s="56">
        <v>19230</v>
      </c>
      <c r="J207" s="56"/>
      <c r="K207" s="287" t="s">
        <v>285</v>
      </c>
    </row>
    <row r="208" spans="1:10" ht="15.75" customHeight="1" hidden="1">
      <c r="A208" s="31">
        <v>5</v>
      </c>
      <c r="B208" s="410" t="s">
        <v>144</v>
      </c>
      <c r="C208" s="410"/>
      <c r="D208" s="410"/>
      <c r="E208" s="31"/>
      <c r="F208" s="126"/>
      <c r="G208" s="124"/>
      <c r="H208" s="111">
        <f t="shared" si="2"/>
        <v>0</v>
      </c>
      <c r="I208" s="56"/>
      <c r="J208" s="56"/>
    </row>
    <row r="209" spans="1:11" ht="15.75" customHeight="1">
      <c r="A209" s="31">
        <v>6</v>
      </c>
      <c r="B209" s="410" t="s">
        <v>145</v>
      </c>
      <c r="C209" s="410"/>
      <c r="D209" s="410"/>
      <c r="E209" s="31" t="s">
        <v>223</v>
      </c>
      <c r="F209" s="126">
        <v>1</v>
      </c>
      <c r="G209" s="124">
        <v>335004</v>
      </c>
      <c r="H209" s="111">
        <v>299004</v>
      </c>
      <c r="I209" s="112">
        <v>312121</v>
      </c>
      <c r="J209" s="112">
        <v>312121</v>
      </c>
      <c r="K209" s="287"/>
    </row>
    <row r="210" spans="1:11" ht="15.75" customHeight="1">
      <c r="A210" s="31">
        <v>7</v>
      </c>
      <c r="B210" s="410" t="s">
        <v>146</v>
      </c>
      <c r="C210" s="410"/>
      <c r="D210" s="410"/>
      <c r="E210" s="31" t="s">
        <v>222</v>
      </c>
      <c r="F210" s="126">
        <v>12</v>
      </c>
      <c r="G210" s="124">
        <v>1500.11</v>
      </c>
      <c r="H210" s="111">
        <v>18001.37</v>
      </c>
      <c r="I210" s="56">
        <v>18480</v>
      </c>
      <c r="J210" s="56">
        <v>18480</v>
      </c>
      <c r="K210" s="287" t="s">
        <v>282</v>
      </c>
    </row>
    <row r="211" spans="1:10" ht="15.75" customHeight="1">
      <c r="A211" s="31">
        <v>8</v>
      </c>
      <c r="B211" s="410" t="s">
        <v>283</v>
      </c>
      <c r="C211" s="410"/>
      <c r="D211" s="410"/>
      <c r="E211" s="31" t="s">
        <v>223</v>
      </c>
      <c r="F211" s="126">
        <v>10</v>
      </c>
      <c r="G211" s="93">
        <v>3600</v>
      </c>
      <c r="H211" s="111">
        <f t="shared" si="2"/>
        <v>36000</v>
      </c>
      <c r="I211" s="56"/>
      <c r="J211" s="56"/>
    </row>
    <row r="212" spans="1:10" ht="15.75" customHeight="1">
      <c r="A212" s="31">
        <v>9</v>
      </c>
      <c r="B212" s="410" t="s">
        <v>202</v>
      </c>
      <c r="C212" s="410"/>
      <c r="D212" s="410"/>
      <c r="E212" s="31"/>
      <c r="F212" s="128"/>
      <c r="G212" s="56"/>
      <c r="H212" s="111">
        <f t="shared" si="2"/>
        <v>0</v>
      </c>
      <c r="I212" s="56"/>
      <c r="J212" s="56"/>
    </row>
    <row r="213" spans="1:11" ht="15.75" customHeight="1">
      <c r="A213" s="31">
        <v>10</v>
      </c>
      <c r="B213" s="422" t="s">
        <v>238</v>
      </c>
      <c r="C213" s="422"/>
      <c r="D213" s="422"/>
      <c r="E213" s="277" t="s">
        <v>223</v>
      </c>
      <c r="F213" s="278">
        <v>228</v>
      </c>
      <c r="G213" s="260">
        <v>64.75</v>
      </c>
      <c r="H213" s="265">
        <f t="shared" si="2"/>
        <v>14763</v>
      </c>
      <c r="I213" s="260">
        <v>31920</v>
      </c>
      <c r="J213" s="260">
        <v>31920</v>
      </c>
      <c r="K213" s="268" t="s">
        <v>288</v>
      </c>
    </row>
    <row r="214" spans="1:10" ht="15.75" customHeight="1" hidden="1">
      <c r="A214" s="31">
        <v>11</v>
      </c>
      <c r="B214" s="410" t="s">
        <v>149</v>
      </c>
      <c r="C214" s="410"/>
      <c r="D214" s="410"/>
      <c r="E214" s="31"/>
      <c r="F214" s="129"/>
      <c r="G214" s="112"/>
      <c r="H214" s="111">
        <f t="shared" si="2"/>
        <v>0</v>
      </c>
      <c r="I214" s="130"/>
      <c r="J214" s="130"/>
    </row>
    <row r="215" spans="1:10" ht="15.75" customHeight="1" hidden="1">
      <c r="A215" s="31">
        <v>12</v>
      </c>
      <c r="B215" s="410" t="s">
        <v>203</v>
      </c>
      <c r="C215" s="410"/>
      <c r="D215" s="410"/>
      <c r="E215" s="34"/>
      <c r="F215" s="129"/>
      <c r="G215" s="112"/>
      <c r="H215" s="111">
        <f t="shared" si="2"/>
        <v>0</v>
      </c>
      <c r="I215" s="130"/>
      <c r="J215" s="130"/>
    </row>
    <row r="216" spans="1:10" ht="15.75" customHeight="1" hidden="1">
      <c r="A216" s="31">
        <v>13</v>
      </c>
      <c r="B216" s="410" t="s">
        <v>148</v>
      </c>
      <c r="C216" s="410"/>
      <c r="D216" s="410"/>
      <c r="E216" s="34"/>
      <c r="F216" s="129"/>
      <c r="G216" s="131"/>
      <c r="H216" s="111">
        <f t="shared" si="2"/>
        <v>0</v>
      </c>
      <c r="I216" s="132"/>
      <c r="J216" s="132"/>
    </row>
    <row r="217" spans="1:10" ht="15.75" customHeight="1" hidden="1">
      <c r="A217" s="31">
        <v>14</v>
      </c>
      <c r="B217" s="420" t="s">
        <v>42</v>
      </c>
      <c r="C217" s="421"/>
      <c r="D217" s="421"/>
      <c r="E217" s="34"/>
      <c r="F217" s="129"/>
      <c r="G217" s="131"/>
      <c r="H217" s="111">
        <f t="shared" si="2"/>
        <v>0</v>
      </c>
      <c r="I217" s="132"/>
      <c r="J217" s="132"/>
    </row>
    <row r="218" spans="1:10" ht="27" customHeight="1" hidden="1">
      <c r="A218" s="31">
        <v>15</v>
      </c>
      <c r="B218" s="375" t="s">
        <v>150</v>
      </c>
      <c r="C218" s="399"/>
      <c r="D218" s="399"/>
      <c r="E218" s="34"/>
      <c r="F218" s="129"/>
      <c r="G218" s="131"/>
      <c r="H218" s="111">
        <f t="shared" si="2"/>
        <v>0</v>
      </c>
      <c r="I218" s="132"/>
      <c r="J218" s="132"/>
    </row>
    <row r="219" spans="1:10" ht="15.75" customHeight="1" hidden="1">
      <c r="A219" s="31">
        <v>16</v>
      </c>
      <c r="B219" s="375" t="s">
        <v>146</v>
      </c>
      <c r="C219" s="399"/>
      <c r="D219" s="399"/>
      <c r="E219" s="34"/>
      <c r="F219" s="129"/>
      <c r="G219" s="131"/>
      <c r="H219" s="111">
        <f t="shared" si="2"/>
        <v>0</v>
      </c>
      <c r="I219" s="132"/>
      <c r="J219" s="132"/>
    </row>
    <row r="220" spans="1:10" ht="20.25" customHeight="1">
      <c r="A220" s="404" t="s">
        <v>151</v>
      </c>
      <c r="B220" s="405"/>
      <c r="C220" s="405"/>
      <c r="D220" s="405"/>
      <c r="E220" s="405"/>
      <c r="F220" s="405"/>
      <c r="G220" s="406"/>
      <c r="H220" s="102">
        <f>SUM(H204:H215)</f>
        <v>381781.37</v>
      </c>
      <c r="I220" s="102">
        <f>SUM(I204:I215)</f>
        <v>381751</v>
      </c>
      <c r="J220" s="102">
        <f>SUM(J204:J215)</f>
        <v>362521</v>
      </c>
    </row>
    <row r="221" spans="1:13" s="134" customFormat="1" ht="12.75" customHeight="1">
      <c r="A221" s="133"/>
      <c r="B221" s="133"/>
      <c r="C221" s="133"/>
      <c r="D221" s="133"/>
      <c r="E221" s="133"/>
      <c r="F221" s="133"/>
      <c r="G221" s="60"/>
      <c r="H221" s="60"/>
      <c r="I221" s="60"/>
      <c r="J221" s="60"/>
      <c r="K221" s="274"/>
      <c r="L221" s="274"/>
      <c r="M221" s="274"/>
    </row>
    <row r="222" spans="1:10" ht="21.75" customHeight="1">
      <c r="A222" s="409" t="s">
        <v>152</v>
      </c>
      <c r="B222" s="409"/>
      <c r="C222" s="409"/>
      <c r="D222" s="409"/>
      <c r="E222" s="409"/>
      <c r="F222" s="409"/>
      <c r="G222" s="409"/>
      <c r="H222" s="409"/>
      <c r="I222" s="409"/>
      <c r="J222" s="409"/>
    </row>
    <row r="223" spans="1:8" ht="15.75" customHeight="1">
      <c r="A223" s="86"/>
      <c r="B223" s="135"/>
      <c r="C223" s="135"/>
      <c r="D223" s="135"/>
      <c r="E223" s="135"/>
      <c r="F223" s="135"/>
      <c r="G223" s="135"/>
      <c r="H223" s="135"/>
    </row>
    <row r="224" spans="1:10" ht="18" customHeight="1">
      <c r="A224" s="371" t="s">
        <v>33</v>
      </c>
      <c r="B224" s="369" t="s">
        <v>209</v>
      </c>
      <c r="C224" s="425"/>
      <c r="D224" s="371" t="s">
        <v>195</v>
      </c>
      <c r="E224" s="371" t="s">
        <v>72</v>
      </c>
      <c r="F224" s="371" t="s">
        <v>73</v>
      </c>
      <c r="G224" s="398" t="s">
        <v>193</v>
      </c>
      <c r="H224" s="398"/>
      <c r="I224" s="398"/>
      <c r="J224" s="398"/>
    </row>
    <row r="225" spans="1:10" ht="19.5" customHeight="1">
      <c r="A225" s="371"/>
      <c r="B225" s="426"/>
      <c r="C225" s="427"/>
      <c r="D225" s="371"/>
      <c r="E225" s="371"/>
      <c r="F225" s="371"/>
      <c r="G225" s="31" t="s">
        <v>24</v>
      </c>
      <c r="H225" s="31" t="s">
        <v>34</v>
      </c>
      <c r="I225" s="398" t="s">
        <v>26</v>
      </c>
      <c r="J225" s="398"/>
    </row>
    <row r="226" spans="1:10" ht="15" customHeight="1">
      <c r="A226" s="31">
        <v>1</v>
      </c>
      <c r="B226" s="389">
        <v>2</v>
      </c>
      <c r="C226" s="391"/>
      <c r="D226" s="31">
        <v>3</v>
      </c>
      <c r="E226" s="31">
        <v>4</v>
      </c>
      <c r="F226" s="31">
        <v>5</v>
      </c>
      <c r="G226" s="31">
        <v>6</v>
      </c>
      <c r="H226" s="31">
        <v>7</v>
      </c>
      <c r="I226" s="389">
        <v>8</v>
      </c>
      <c r="J226" s="391"/>
    </row>
    <row r="227" spans="1:10" ht="19.5" customHeight="1" hidden="1">
      <c r="A227" s="32">
        <v>1</v>
      </c>
      <c r="B227" s="420" t="s">
        <v>153</v>
      </c>
      <c r="C227" s="421"/>
      <c r="D227" s="136"/>
      <c r="E227" s="136"/>
      <c r="F227" s="136"/>
      <c r="G227" s="137"/>
      <c r="H227" s="137"/>
      <c r="I227" s="423"/>
      <c r="J227" s="424"/>
    </row>
    <row r="228" spans="1:10" ht="19.5" customHeight="1" hidden="1">
      <c r="A228" s="32">
        <v>2</v>
      </c>
      <c r="B228" s="420" t="s">
        <v>154</v>
      </c>
      <c r="C228" s="421"/>
      <c r="D228" s="136"/>
      <c r="E228" s="136"/>
      <c r="F228" s="136"/>
      <c r="G228" s="137"/>
      <c r="H228" s="137"/>
      <c r="I228" s="423"/>
      <c r="J228" s="424"/>
    </row>
    <row r="229" spans="1:10" ht="19.5" customHeight="1" hidden="1">
      <c r="A229" s="32">
        <v>3</v>
      </c>
      <c r="B229" s="420" t="s">
        <v>155</v>
      </c>
      <c r="C229" s="421"/>
      <c r="D229" s="136"/>
      <c r="E229" s="136"/>
      <c r="F229" s="136"/>
      <c r="G229" s="137"/>
      <c r="H229" s="137"/>
      <c r="I229" s="423"/>
      <c r="J229" s="424"/>
    </row>
    <row r="230" spans="1:10" ht="19.5" customHeight="1" hidden="1">
      <c r="A230" s="32">
        <v>4</v>
      </c>
      <c r="B230" s="420" t="s">
        <v>156</v>
      </c>
      <c r="C230" s="421"/>
      <c r="D230" s="136"/>
      <c r="E230" s="136"/>
      <c r="F230" s="136"/>
      <c r="G230" s="137"/>
      <c r="H230" s="137"/>
      <c r="I230" s="423"/>
      <c r="J230" s="424"/>
    </row>
    <row r="231" spans="1:10" ht="20.25" customHeight="1">
      <c r="A231" s="404" t="s">
        <v>157</v>
      </c>
      <c r="B231" s="405"/>
      <c r="C231" s="405"/>
      <c r="D231" s="405"/>
      <c r="E231" s="405"/>
      <c r="F231" s="406"/>
      <c r="G231" s="57">
        <f>G227+G228+G229+G230</f>
        <v>0</v>
      </c>
      <c r="H231" s="57">
        <f>H227+H228+H229+H230</f>
        <v>0</v>
      </c>
      <c r="I231" s="428">
        <f>SUM(I227:J230)</f>
        <v>0</v>
      </c>
      <c r="J231" s="429"/>
    </row>
    <row r="232" spans="1:8" ht="12.75">
      <c r="A232" s="86"/>
      <c r="B232" s="135"/>
      <c r="C232" s="135"/>
      <c r="D232" s="135"/>
      <c r="E232" s="135"/>
      <c r="F232" s="135"/>
      <c r="G232" s="135"/>
      <c r="H232" s="135"/>
    </row>
    <row r="233" spans="1:10" ht="18.75" customHeight="1">
      <c r="A233" s="400" t="s">
        <v>158</v>
      </c>
      <c r="B233" s="400"/>
      <c r="C233" s="400"/>
      <c r="D233" s="400"/>
      <c r="E233" s="400"/>
      <c r="F233" s="400"/>
      <c r="G233" s="400"/>
      <c r="H233" s="400"/>
      <c r="I233" s="400"/>
      <c r="J233" s="400"/>
    </row>
    <row r="234" spans="1:10" ht="18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</row>
    <row r="235" spans="1:10" ht="12.75">
      <c r="A235" s="371" t="s">
        <v>33</v>
      </c>
      <c r="B235" s="371" t="s">
        <v>209</v>
      </c>
      <c r="C235" s="371"/>
      <c r="D235" s="371"/>
      <c r="E235" s="366" t="s">
        <v>195</v>
      </c>
      <c r="F235" s="371" t="s">
        <v>72</v>
      </c>
      <c r="G235" s="371" t="s">
        <v>189</v>
      </c>
      <c r="H235" s="398" t="s">
        <v>193</v>
      </c>
      <c r="I235" s="398"/>
      <c r="J235" s="398"/>
    </row>
    <row r="236" spans="1:10" ht="36.75" customHeight="1">
      <c r="A236" s="371"/>
      <c r="B236" s="371"/>
      <c r="C236" s="371"/>
      <c r="D236" s="371"/>
      <c r="E236" s="368"/>
      <c r="F236" s="371"/>
      <c r="G236" s="371"/>
      <c r="H236" s="31" t="s">
        <v>24</v>
      </c>
      <c r="I236" s="32" t="s">
        <v>25</v>
      </c>
      <c r="J236" s="32" t="s">
        <v>26</v>
      </c>
    </row>
    <row r="237" spans="1:10" ht="15.75" customHeight="1">
      <c r="A237" s="31">
        <v>1</v>
      </c>
      <c r="B237" s="371">
        <v>2</v>
      </c>
      <c r="C237" s="371"/>
      <c r="D237" s="371"/>
      <c r="E237" s="31">
        <v>3</v>
      </c>
      <c r="F237" s="31">
        <v>4</v>
      </c>
      <c r="G237" s="31">
        <v>5</v>
      </c>
      <c r="H237" s="31" t="s">
        <v>122</v>
      </c>
      <c r="I237" s="5">
        <v>7</v>
      </c>
      <c r="J237" s="5">
        <v>8</v>
      </c>
    </row>
    <row r="238" spans="1:10" ht="19.5" customHeight="1" hidden="1">
      <c r="A238" s="32">
        <v>1</v>
      </c>
      <c r="B238" s="376"/>
      <c r="C238" s="407"/>
      <c r="D238" s="407"/>
      <c r="E238" s="79"/>
      <c r="F238" s="34"/>
      <c r="G238" s="34"/>
      <c r="H238" s="35"/>
      <c r="I238" s="222"/>
      <c r="J238" s="222"/>
    </row>
    <row r="239" spans="1:10" ht="14.25" customHeight="1" hidden="1">
      <c r="A239" s="32">
        <v>2</v>
      </c>
      <c r="B239" s="376"/>
      <c r="C239" s="407"/>
      <c r="D239" s="407"/>
      <c r="E239" s="79"/>
      <c r="F239" s="34"/>
      <c r="G239" s="34"/>
      <c r="H239" s="35"/>
      <c r="I239" s="222"/>
      <c r="J239" s="222"/>
    </row>
    <row r="240" spans="1:10" ht="12.75" hidden="1">
      <c r="A240" s="411"/>
      <c r="B240" s="431"/>
      <c r="C240" s="432"/>
      <c r="D240" s="432"/>
      <c r="E240" s="79"/>
      <c r="F240" s="34"/>
      <c r="G240" s="34"/>
      <c r="H240" s="35"/>
      <c r="I240" s="222"/>
      <c r="J240" s="222"/>
    </row>
    <row r="241" spans="1:10" ht="12.75" hidden="1">
      <c r="A241" s="412"/>
      <c r="B241" s="431"/>
      <c r="C241" s="432"/>
      <c r="D241" s="432"/>
      <c r="E241" s="79"/>
      <c r="F241" s="34"/>
      <c r="G241" s="34"/>
      <c r="H241" s="35"/>
      <c r="I241" s="222"/>
      <c r="J241" s="222"/>
    </row>
    <row r="242" spans="1:10" ht="12.75" hidden="1">
      <c r="A242" s="412"/>
      <c r="B242" s="431"/>
      <c r="C242" s="432"/>
      <c r="D242" s="432"/>
      <c r="E242" s="79"/>
      <c r="F242" s="34"/>
      <c r="G242" s="34"/>
      <c r="H242" s="35"/>
      <c r="I242" s="222"/>
      <c r="J242" s="222"/>
    </row>
    <row r="243" spans="1:10" ht="12.75" hidden="1">
      <c r="A243" s="412"/>
      <c r="B243" s="431"/>
      <c r="C243" s="432"/>
      <c r="D243" s="432"/>
      <c r="E243" s="79"/>
      <c r="F243" s="34"/>
      <c r="G243" s="34"/>
      <c r="H243" s="35"/>
      <c r="I243" s="222"/>
      <c r="J243" s="222"/>
    </row>
    <row r="244" spans="1:10" ht="12.75" hidden="1">
      <c r="A244" s="412"/>
      <c r="B244" s="431"/>
      <c r="C244" s="432"/>
      <c r="D244" s="432"/>
      <c r="E244" s="79"/>
      <c r="F244" s="34"/>
      <c r="G244" s="34"/>
      <c r="H244" s="35"/>
      <c r="I244" s="222"/>
      <c r="J244" s="222"/>
    </row>
    <row r="245" spans="1:10" ht="12.75" hidden="1">
      <c r="A245" s="412"/>
      <c r="B245" s="431"/>
      <c r="C245" s="432"/>
      <c r="D245" s="432"/>
      <c r="E245" s="79"/>
      <c r="F245" s="34"/>
      <c r="G245" s="34"/>
      <c r="H245" s="35"/>
      <c r="I245" s="222"/>
      <c r="J245" s="222"/>
    </row>
    <row r="246" spans="1:10" ht="12.75" hidden="1">
      <c r="A246" s="412"/>
      <c r="B246" s="431"/>
      <c r="C246" s="432"/>
      <c r="D246" s="432"/>
      <c r="E246" s="79"/>
      <c r="F246" s="34"/>
      <c r="G246" s="34"/>
      <c r="H246" s="35"/>
      <c r="I246" s="222"/>
      <c r="J246" s="222"/>
    </row>
    <row r="247" spans="1:10" ht="12.75" hidden="1">
      <c r="A247" s="412"/>
      <c r="B247" s="431"/>
      <c r="C247" s="432"/>
      <c r="D247" s="432"/>
      <c r="E247" s="79"/>
      <c r="F247" s="34"/>
      <c r="G247" s="34"/>
      <c r="H247" s="35"/>
      <c r="I247" s="222"/>
      <c r="J247" s="222"/>
    </row>
    <row r="248" spans="1:10" ht="12.75" hidden="1">
      <c r="A248" s="412"/>
      <c r="B248" s="431"/>
      <c r="C248" s="432"/>
      <c r="D248" s="432"/>
      <c r="E248" s="79"/>
      <c r="F248" s="34"/>
      <c r="G248" s="34"/>
      <c r="H248" s="35"/>
      <c r="I248" s="75"/>
      <c r="J248" s="75"/>
    </row>
    <row r="249" spans="1:10" ht="12.75" hidden="1">
      <c r="A249" s="412"/>
      <c r="B249" s="431"/>
      <c r="C249" s="432"/>
      <c r="D249" s="432"/>
      <c r="E249" s="79"/>
      <c r="F249" s="34"/>
      <c r="G249" s="34"/>
      <c r="H249" s="35"/>
      <c r="I249" s="75"/>
      <c r="J249" s="75"/>
    </row>
    <row r="250" spans="1:10" ht="12.75" hidden="1">
      <c r="A250" s="412"/>
      <c r="B250" s="431"/>
      <c r="C250" s="432"/>
      <c r="D250" s="432"/>
      <c r="E250" s="79"/>
      <c r="F250" s="34"/>
      <c r="G250" s="34"/>
      <c r="H250" s="35"/>
      <c r="I250" s="75"/>
      <c r="J250" s="75"/>
    </row>
    <row r="251" spans="1:10" ht="12.75" hidden="1">
      <c r="A251" s="412"/>
      <c r="B251" s="431"/>
      <c r="C251" s="432"/>
      <c r="D251" s="432"/>
      <c r="E251" s="79"/>
      <c r="F251" s="34"/>
      <c r="G251" s="34"/>
      <c r="H251" s="35"/>
      <c r="I251" s="75"/>
      <c r="J251" s="75"/>
    </row>
    <row r="252" spans="1:10" ht="21.75" customHeight="1" hidden="1">
      <c r="A252" s="413"/>
      <c r="B252" s="431"/>
      <c r="C252" s="432"/>
      <c r="D252" s="432"/>
      <c r="E252" s="79"/>
      <c r="F252" s="138"/>
      <c r="G252" s="138"/>
      <c r="H252" s="35"/>
      <c r="I252" s="75"/>
      <c r="J252" s="75"/>
    </row>
    <row r="253" spans="1:10" ht="28.5" customHeight="1" hidden="1">
      <c r="A253" s="139" t="s">
        <v>161</v>
      </c>
      <c r="B253" s="433"/>
      <c r="C253" s="434"/>
      <c r="D253" s="434"/>
      <c r="E253" s="140"/>
      <c r="F253" s="138"/>
      <c r="G253" s="138"/>
      <c r="H253" s="141"/>
      <c r="I253" s="75"/>
      <c r="J253" s="75"/>
    </row>
    <row r="254" spans="1:10" ht="18" customHeight="1" hidden="1">
      <c r="A254" s="139"/>
      <c r="B254" s="431"/>
      <c r="C254" s="432"/>
      <c r="D254" s="432"/>
      <c r="E254" s="142"/>
      <c r="F254" s="143"/>
      <c r="G254" s="143"/>
      <c r="H254" s="141"/>
      <c r="I254" s="75"/>
      <c r="J254" s="75"/>
    </row>
    <row r="255" spans="1:10" ht="12.75" hidden="1">
      <c r="A255" s="144">
        <v>4</v>
      </c>
      <c r="B255" s="407"/>
      <c r="C255" s="407"/>
      <c r="D255" s="407"/>
      <c r="E255" s="79"/>
      <c r="F255" s="34"/>
      <c r="G255" s="34"/>
      <c r="H255" s="141"/>
      <c r="I255" s="222"/>
      <c r="J255" s="222"/>
    </row>
    <row r="256" spans="1:10" ht="12.75" hidden="1">
      <c r="A256" s="435"/>
      <c r="B256" s="432"/>
      <c r="C256" s="432"/>
      <c r="D256" s="432"/>
      <c r="E256" s="142"/>
      <c r="F256" s="34"/>
      <c r="G256" s="34"/>
      <c r="H256" s="141"/>
      <c r="I256" s="222"/>
      <c r="J256" s="222"/>
    </row>
    <row r="257" spans="1:10" ht="15" customHeight="1" hidden="1">
      <c r="A257" s="436"/>
      <c r="B257" s="432"/>
      <c r="C257" s="432"/>
      <c r="D257" s="432"/>
      <c r="E257" s="142"/>
      <c r="F257" s="34"/>
      <c r="G257" s="34"/>
      <c r="H257" s="141"/>
      <c r="I257" s="222"/>
      <c r="J257" s="222"/>
    </row>
    <row r="258" spans="1:10" ht="17.25" customHeight="1" hidden="1">
      <c r="A258" s="436"/>
      <c r="B258" s="432"/>
      <c r="C258" s="432"/>
      <c r="D258" s="432"/>
      <c r="E258" s="142"/>
      <c r="F258" s="34"/>
      <c r="G258" s="34"/>
      <c r="H258" s="141"/>
      <c r="I258" s="222"/>
      <c r="J258" s="222"/>
    </row>
    <row r="259" spans="1:10" ht="12.75" hidden="1">
      <c r="A259" s="436"/>
      <c r="B259" s="432"/>
      <c r="C259" s="432"/>
      <c r="D259" s="432"/>
      <c r="E259" s="142"/>
      <c r="F259" s="34"/>
      <c r="G259" s="34"/>
      <c r="H259" s="141">
        <f aca="true" t="shared" si="3" ref="H259:H265">G259*F259</f>
        <v>0</v>
      </c>
      <c r="I259" s="222"/>
      <c r="J259" s="222"/>
    </row>
    <row r="260" spans="1:10" ht="12.75" hidden="1">
      <c r="A260" s="436"/>
      <c r="B260" s="432"/>
      <c r="C260" s="432"/>
      <c r="D260" s="432"/>
      <c r="E260" s="142"/>
      <c r="F260" s="34"/>
      <c r="G260" s="34"/>
      <c r="H260" s="141">
        <f t="shared" si="3"/>
        <v>0</v>
      </c>
      <c r="I260" s="222"/>
      <c r="J260" s="222"/>
    </row>
    <row r="261" spans="1:10" ht="12.75" hidden="1">
      <c r="A261" s="436"/>
      <c r="B261" s="438"/>
      <c r="C261" s="439"/>
      <c r="D261" s="439"/>
      <c r="E261" s="142"/>
      <c r="F261" s="34"/>
      <c r="G261" s="34"/>
      <c r="H261" s="141">
        <f t="shared" si="3"/>
        <v>0</v>
      </c>
      <c r="I261" s="222"/>
      <c r="J261" s="222"/>
    </row>
    <row r="262" spans="1:10" ht="12" customHeight="1" hidden="1">
      <c r="A262" s="436"/>
      <c r="B262" s="438"/>
      <c r="C262" s="439"/>
      <c r="D262" s="439"/>
      <c r="E262" s="79"/>
      <c r="F262" s="34"/>
      <c r="G262" s="34"/>
      <c r="H262" s="141">
        <f t="shared" si="3"/>
        <v>0</v>
      </c>
      <c r="I262" s="75"/>
      <c r="J262" s="75"/>
    </row>
    <row r="263" spans="1:10" ht="12" customHeight="1" hidden="1">
      <c r="A263" s="436"/>
      <c r="B263" s="438"/>
      <c r="C263" s="439"/>
      <c r="D263" s="439"/>
      <c r="E263" s="79"/>
      <c r="F263" s="34"/>
      <c r="G263" s="34"/>
      <c r="H263" s="141">
        <f t="shared" si="3"/>
        <v>0</v>
      </c>
      <c r="I263" s="75"/>
      <c r="J263" s="75"/>
    </row>
    <row r="264" spans="1:10" ht="12" customHeight="1" hidden="1">
      <c r="A264" s="436"/>
      <c r="B264" s="438"/>
      <c r="C264" s="439"/>
      <c r="D264" s="439"/>
      <c r="E264" s="79"/>
      <c r="F264" s="34"/>
      <c r="G264" s="34"/>
      <c r="H264" s="141">
        <f t="shared" si="3"/>
        <v>0</v>
      </c>
      <c r="I264" s="75"/>
      <c r="J264" s="75"/>
    </row>
    <row r="265" spans="1:10" ht="14.25" customHeight="1" hidden="1">
      <c r="A265" s="437"/>
      <c r="B265" s="438"/>
      <c r="C265" s="439"/>
      <c r="D265" s="439"/>
      <c r="E265" s="79"/>
      <c r="F265" s="34"/>
      <c r="G265" s="34"/>
      <c r="H265" s="141">
        <f t="shared" si="3"/>
        <v>0</v>
      </c>
      <c r="I265" s="75"/>
      <c r="J265" s="75"/>
    </row>
    <row r="266" spans="1:10" ht="12.75">
      <c r="A266" s="145"/>
      <c r="B266" s="430" t="s">
        <v>165</v>
      </c>
      <c r="C266" s="430"/>
      <c r="D266" s="430"/>
      <c r="E266" s="146"/>
      <c r="F266" s="147"/>
      <c r="G266" s="147"/>
      <c r="H266" s="148">
        <f>H267+H268+H269+H270</f>
        <v>1850793</v>
      </c>
      <c r="I266" s="231">
        <f>I267+I268+I269+I270</f>
        <v>1833636</v>
      </c>
      <c r="J266" s="231">
        <f>J267+J268+J269+J270</f>
        <v>1833636</v>
      </c>
    </row>
    <row r="267" spans="1:11" ht="12" customHeight="1">
      <c r="A267" s="150"/>
      <c r="B267" s="438" t="s">
        <v>241</v>
      </c>
      <c r="C267" s="439"/>
      <c r="D267" s="439"/>
      <c r="E267" s="79" t="s">
        <v>223</v>
      </c>
      <c r="F267" s="34">
        <v>2491</v>
      </c>
      <c r="G267" s="34">
        <v>736.1</v>
      </c>
      <c r="H267" s="35">
        <v>1850793</v>
      </c>
      <c r="I267" s="222">
        <v>1695636</v>
      </c>
      <c r="J267" s="222">
        <v>1695636</v>
      </c>
      <c r="K267" s="287" t="s">
        <v>289</v>
      </c>
    </row>
    <row r="268" spans="1:10" ht="12" customHeight="1">
      <c r="A268" s="150"/>
      <c r="B268" s="438" t="s">
        <v>224</v>
      </c>
      <c r="C268" s="439"/>
      <c r="D268" s="439"/>
      <c r="E268" s="79" t="s">
        <v>223</v>
      </c>
      <c r="F268" s="34"/>
      <c r="G268" s="34"/>
      <c r="H268" s="35"/>
      <c r="I268" s="222">
        <v>60000</v>
      </c>
      <c r="J268" s="222">
        <v>60000</v>
      </c>
    </row>
    <row r="269" spans="1:10" ht="12" customHeight="1">
      <c r="A269" s="150"/>
      <c r="B269" s="438" t="s">
        <v>225</v>
      </c>
      <c r="C269" s="439"/>
      <c r="D269" s="439"/>
      <c r="E269" s="79"/>
      <c r="F269" s="34"/>
      <c r="G269" s="34"/>
      <c r="H269" s="35"/>
      <c r="I269" s="222">
        <v>78000</v>
      </c>
      <c r="J269" s="222">
        <v>78000</v>
      </c>
    </row>
    <row r="270" spans="1:10" ht="14.25" customHeight="1" hidden="1">
      <c r="A270" s="150"/>
      <c r="B270" s="438"/>
      <c r="C270" s="439"/>
      <c r="D270" s="439"/>
      <c r="E270" s="79" t="s">
        <v>223</v>
      </c>
      <c r="F270" s="34"/>
      <c r="G270" s="34"/>
      <c r="H270" s="35">
        <f>F270*G270</f>
        <v>0</v>
      </c>
      <c r="I270" s="222"/>
      <c r="J270" s="222"/>
    </row>
    <row r="271" spans="1:10" ht="18" customHeight="1">
      <c r="A271" s="404" t="s">
        <v>166</v>
      </c>
      <c r="B271" s="405"/>
      <c r="C271" s="405"/>
      <c r="D271" s="405"/>
      <c r="E271" s="405"/>
      <c r="F271" s="405"/>
      <c r="G271" s="406"/>
      <c r="H271" s="57">
        <f>H266</f>
        <v>1850793</v>
      </c>
      <c r="I271" s="57">
        <f>I266</f>
        <v>1833636</v>
      </c>
      <c r="J271" s="57">
        <f>J266</f>
        <v>1833636</v>
      </c>
    </row>
    <row r="272" spans="1:15" ht="17.25" customHeight="1">
      <c r="A272" s="47"/>
      <c r="B272" s="81"/>
      <c r="C272" s="47"/>
      <c r="D272" s="81"/>
      <c r="E272" s="81"/>
      <c r="F272" s="48"/>
      <c r="G272" s="48"/>
      <c r="H272" s="48"/>
      <c r="K272" s="275"/>
      <c r="L272" s="275"/>
      <c r="M272" s="275"/>
      <c r="N272" s="225"/>
      <c r="O272" s="225"/>
    </row>
    <row r="273" spans="1:15" ht="12.75">
      <c r="A273" s="378" t="s">
        <v>167</v>
      </c>
      <c r="B273" s="378"/>
      <c r="C273" s="378"/>
      <c r="D273" s="378"/>
      <c r="E273" s="378"/>
      <c r="F273" s="378"/>
      <c r="G273" s="378"/>
      <c r="H273" s="378"/>
      <c r="I273" s="151"/>
      <c r="J273" s="151"/>
      <c r="K273" s="275"/>
      <c r="L273" s="275">
        <f>H44+H36+H52+H96+H87</f>
        <v>33140925</v>
      </c>
      <c r="M273" s="275">
        <f>I36+I44+I56+I87+I96</f>
        <v>33140925</v>
      </c>
      <c r="N273" s="226">
        <f>J36+J44+J52+J87+J96</f>
        <v>33140925</v>
      </c>
      <c r="O273" s="225"/>
    </row>
    <row r="274" spans="1:15" ht="12.75">
      <c r="A274" s="47"/>
      <c r="B274" s="152"/>
      <c r="C274" s="152"/>
      <c r="D274" s="81"/>
      <c r="E274" s="81"/>
      <c r="F274" s="81"/>
      <c r="G274" s="48"/>
      <c r="H274" s="48"/>
      <c r="K274" s="275"/>
      <c r="L274" s="275">
        <f>H346</f>
        <v>9555414.0003</v>
      </c>
      <c r="M274" s="275">
        <f>I346</f>
        <v>10566431</v>
      </c>
      <c r="N274" s="227">
        <f>J346</f>
        <v>10944361</v>
      </c>
      <c r="O274" s="225"/>
    </row>
    <row r="275" spans="1:15" s="153" customFormat="1" ht="30" customHeight="1">
      <c r="A275" s="371" t="s">
        <v>33</v>
      </c>
      <c r="B275" s="371" t="s">
        <v>187</v>
      </c>
      <c r="C275" s="371"/>
      <c r="D275" s="371"/>
      <c r="E275" s="371" t="s">
        <v>168</v>
      </c>
      <c r="F275" s="401" t="s">
        <v>72</v>
      </c>
      <c r="G275" s="371" t="s">
        <v>188</v>
      </c>
      <c r="H275" s="398" t="s">
        <v>23</v>
      </c>
      <c r="I275" s="398"/>
      <c r="J275" s="389"/>
      <c r="K275" s="275"/>
      <c r="L275" s="275">
        <f>L273+L274</f>
        <v>42696339.0003</v>
      </c>
      <c r="M275" s="275">
        <f>M273+M274</f>
        <v>43707356</v>
      </c>
      <c r="N275" s="226">
        <f>N273+N274</f>
        <v>44085286</v>
      </c>
      <c r="O275" s="225"/>
    </row>
    <row r="276" spans="1:10" ht="25.5" customHeight="1">
      <c r="A276" s="371"/>
      <c r="B276" s="371"/>
      <c r="C276" s="371"/>
      <c r="D276" s="371"/>
      <c r="E276" s="371"/>
      <c r="F276" s="401"/>
      <c r="G276" s="371"/>
      <c r="H276" s="31" t="s">
        <v>24</v>
      </c>
      <c r="I276" s="32" t="s">
        <v>25</v>
      </c>
      <c r="J276" s="32" t="s">
        <v>26</v>
      </c>
    </row>
    <row r="277" spans="1:10" ht="12.75">
      <c r="A277" s="31">
        <v>1</v>
      </c>
      <c r="B277" s="401">
        <v>2</v>
      </c>
      <c r="C277" s="401"/>
      <c r="D277" s="401"/>
      <c r="E277" s="154">
        <v>3</v>
      </c>
      <c r="F277" s="31">
        <v>4</v>
      </c>
      <c r="G277" s="31">
        <v>5</v>
      </c>
      <c r="H277" s="19" t="s">
        <v>122</v>
      </c>
      <c r="I277" s="103">
        <v>7</v>
      </c>
      <c r="J277" s="103">
        <v>8</v>
      </c>
    </row>
    <row r="278" spans="1:10" ht="12.75">
      <c r="A278" s="32">
        <v>1</v>
      </c>
      <c r="B278" s="410" t="s">
        <v>169</v>
      </c>
      <c r="C278" s="410"/>
      <c r="D278" s="420"/>
      <c r="E278" s="155"/>
      <c r="F278" s="156"/>
      <c r="G278" s="157"/>
      <c r="H278" s="158">
        <f>G278*F278</f>
        <v>0</v>
      </c>
      <c r="I278" s="158"/>
      <c r="J278" s="158"/>
    </row>
    <row r="279" spans="1:13" s="286" customFormat="1" ht="12.75">
      <c r="A279" s="411"/>
      <c r="B279" s="392" t="s">
        <v>229</v>
      </c>
      <c r="C279" s="393"/>
      <c r="D279" s="393"/>
      <c r="E279" s="76" t="s">
        <v>230</v>
      </c>
      <c r="F279" s="282">
        <v>56</v>
      </c>
      <c r="G279" s="283">
        <v>255</v>
      </c>
      <c r="H279" s="284">
        <v>14250</v>
      </c>
      <c r="I279" s="284">
        <v>14425</v>
      </c>
      <c r="J279" s="284">
        <v>9935</v>
      </c>
      <c r="K279" s="285"/>
      <c r="L279" s="285"/>
      <c r="M279" s="285"/>
    </row>
    <row r="280" spans="1:13" s="286" customFormat="1" ht="12.75">
      <c r="A280" s="412"/>
      <c r="B280" s="392" t="s">
        <v>232</v>
      </c>
      <c r="C280" s="393"/>
      <c r="D280" s="393"/>
      <c r="E280" s="76" t="s">
        <v>230</v>
      </c>
      <c r="F280" s="282">
        <v>1</v>
      </c>
      <c r="G280" s="283">
        <v>100</v>
      </c>
      <c r="H280" s="284">
        <v>100</v>
      </c>
      <c r="I280" s="284">
        <v>264</v>
      </c>
      <c r="J280" s="284">
        <v>163</v>
      </c>
      <c r="K280" s="285"/>
      <c r="L280" s="285"/>
      <c r="M280" s="285"/>
    </row>
    <row r="281" spans="1:13" s="262" customFormat="1" ht="12.75">
      <c r="A281" s="412"/>
      <c r="B281" s="395" t="s">
        <v>239</v>
      </c>
      <c r="C281" s="440"/>
      <c r="D281" s="440"/>
      <c r="E281" s="258" t="s">
        <v>230</v>
      </c>
      <c r="F281" s="259">
        <v>13</v>
      </c>
      <c r="G281" s="260">
        <v>126.65</v>
      </c>
      <c r="H281" s="261">
        <v>1646.4</v>
      </c>
      <c r="I281" s="261">
        <v>1646.4</v>
      </c>
      <c r="J281" s="261">
        <v>1646.4</v>
      </c>
      <c r="K281" s="276"/>
      <c r="L281" s="276"/>
      <c r="M281" s="276"/>
    </row>
    <row r="282" spans="1:13" s="262" customFormat="1" ht="12.75">
      <c r="A282" s="412"/>
      <c r="B282" s="395" t="s">
        <v>240</v>
      </c>
      <c r="C282" s="440"/>
      <c r="D282" s="441"/>
      <c r="E282" s="258" t="s">
        <v>223</v>
      </c>
      <c r="F282" s="259">
        <v>55</v>
      </c>
      <c r="G282" s="260">
        <v>151.84</v>
      </c>
      <c r="H282" s="261">
        <v>8351</v>
      </c>
      <c r="I282" s="261">
        <v>8351</v>
      </c>
      <c r="J282" s="261">
        <v>8351</v>
      </c>
      <c r="K282" s="276" t="s">
        <v>277</v>
      </c>
      <c r="L282" s="276" t="s">
        <v>277</v>
      </c>
      <c r="M282" s="276" t="s">
        <v>277</v>
      </c>
    </row>
    <row r="283" spans="1:10" ht="12.75" hidden="1">
      <c r="A283" s="412"/>
      <c r="B283" s="420"/>
      <c r="C283" s="421"/>
      <c r="D283" s="421"/>
      <c r="E283" s="155"/>
      <c r="F283" s="156"/>
      <c r="G283" s="112"/>
      <c r="H283" s="158">
        <f aca="true" t="shared" si="4" ref="H283:H288">G283*F283</f>
        <v>0</v>
      </c>
      <c r="I283" s="158"/>
      <c r="J283" s="158"/>
    </row>
    <row r="284" spans="1:10" ht="12.75" hidden="1">
      <c r="A284" s="412"/>
      <c r="B284" s="420"/>
      <c r="C284" s="421"/>
      <c r="D284" s="421"/>
      <c r="E284" s="155"/>
      <c r="F284" s="156"/>
      <c r="G284" s="112"/>
      <c r="H284" s="158">
        <f t="shared" si="4"/>
        <v>0</v>
      </c>
      <c r="I284" s="158"/>
      <c r="J284" s="158"/>
    </row>
    <row r="285" spans="1:10" ht="12.75" hidden="1">
      <c r="A285" s="412"/>
      <c r="B285" s="420"/>
      <c r="C285" s="421"/>
      <c r="D285" s="421"/>
      <c r="E285" s="155"/>
      <c r="F285" s="156"/>
      <c r="G285" s="112"/>
      <c r="H285" s="158">
        <f t="shared" si="4"/>
        <v>0</v>
      </c>
      <c r="I285" s="158"/>
      <c r="J285" s="158"/>
    </row>
    <row r="286" spans="1:10" ht="12.75" hidden="1">
      <c r="A286" s="412"/>
      <c r="B286" s="420"/>
      <c r="C286" s="421"/>
      <c r="D286" s="421"/>
      <c r="E286" s="155"/>
      <c r="F286" s="156"/>
      <c r="G286" s="112"/>
      <c r="H286" s="158">
        <f t="shared" si="4"/>
        <v>0</v>
      </c>
      <c r="I286" s="158"/>
      <c r="J286" s="158"/>
    </row>
    <row r="287" spans="1:10" ht="12.75" hidden="1">
      <c r="A287" s="412"/>
      <c r="B287" s="420"/>
      <c r="C287" s="421"/>
      <c r="D287" s="421"/>
      <c r="E287" s="155"/>
      <c r="F287" s="156"/>
      <c r="G287" s="112"/>
      <c r="H287" s="158">
        <f t="shared" si="4"/>
        <v>0</v>
      </c>
      <c r="I287" s="158"/>
      <c r="J287" s="158"/>
    </row>
    <row r="288" spans="1:10" ht="12.75" hidden="1">
      <c r="A288" s="412"/>
      <c r="B288" s="420"/>
      <c r="C288" s="421"/>
      <c r="D288" s="421"/>
      <c r="E288" s="155"/>
      <c r="F288" s="156"/>
      <c r="G288" s="112"/>
      <c r="H288" s="158">
        <f t="shared" si="4"/>
        <v>0</v>
      </c>
      <c r="I288" s="158"/>
      <c r="J288" s="158"/>
    </row>
    <row r="289" spans="1:10" ht="12.75">
      <c r="A289" s="413"/>
      <c r="B289" s="442" t="s">
        <v>170</v>
      </c>
      <c r="C289" s="443"/>
      <c r="D289" s="443"/>
      <c r="E289" s="159"/>
      <c r="F289" s="160"/>
      <c r="G289" s="161"/>
      <c r="H289" s="162">
        <f>SUM(H278:H288)</f>
        <v>24347.4</v>
      </c>
      <c r="I289" s="162">
        <f>SUM(I278:I288)</f>
        <v>24686.4</v>
      </c>
      <c r="J289" s="162">
        <f>SUM(J278:J288)</f>
        <v>20095.4</v>
      </c>
    </row>
    <row r="290" spans="1:10" ht="12.75">
      <c r="A290" s="32">
        <v>2</v>
      </c>
      <c r="B290" s="416" t="s">
        <v>171</v>
      </c>
      <c r="C290" s="416"/>
      <c r="D290" s="444"/>
      <c r="E290" s="163"/>
      <c r="F290" s="157"/>
      <c r="G290" s="157"/>
      <c r="H290" s="164">
        <f>F290*G290</f>
        <v>0</v>
      </c>
      <c r="I290" s="75"/>
      <c r="J290" s="75"/>
    </row>
    <row r="291" spans="1:13" s="262" customFormat="1" ht="12.75">
      <c r="A291" s="411"/>
      <c r="B291" s="395" t="s">
        <v>233</v>
      </c>
      <c r="C291" s="440"/>
      <c r="D291" s="440"/>
      <c r="E291" s="258" t="s">
        <v>234</v>
      </c>
      <c r="F291" s="288">
        <v>15</v>
      </c>
      <c r="G291" s="280">
        <v>150</v>
      </c>
      <c r="H291" s="289">
        <f aca="true" t="shared" si="5" ref="H291:H296">F291*G291</f>
        <v>2250</v>
      </c>
      <c r="I291" s="290">
        <v>5000</v>
      </c>
      <c r="J291" s="290">
        <v>2250</v>
      </c>
      <c r="K291" s="276"/>
      <c r="L291" s="276"/>
      <c r="M291" s="276"/>
    </row>
    <row r="292" spans="1:10" ht="12.75" hidden="1">
      <c r="A292" s="412"/>
      <c r="B292" s="420"/>
      <c r="C292" s="421"/>
      <c r="D292" s="421"/>
      <c r="E292" s="155"/>
      <c r="F292" s="157"/>
      <c r="G292" s="157"/>
      <c r="H292" s="164">
        <f t="shared" si="5"/>
        <v>0</v>
      </c>
      <c r="I292" s="75"/>
      <c r="J292" s="75"/>
    </row>
    <row r="293" spans="1:10" ht="12.75" hidden="1">
      <c r="A293" s="412"/>
      <c r="B293" s="420"/>
      <c r="C293" s="421"/>
      <c r="D293" s="421"/>
      <c r="E293" s="155"/>
      <c r="F293" s="157"/>
      <c r="G293" s="157"/>
      <c r="H293" s="164">
        <f t="shared" si="5"/>
        <v>0</v>
      </c>
      <c r="I293" s="75"/>
      <c r="J293" s="75"/>
    </row>
    <row r="294" spans="1:10" ht="12.75" customHeight="1" hidden="1">
      <c r="A294" s="412"/>
      <c r="B294" s="420"/>
      <c r="C294" s="421"/>
      <c r="D294" s="421"/>
      <c r="E294" s="155"/>
      <c r="F294" s="157"/>
      <c r="G294" s="157"/>
      <c r="H294" s="164">
        <f t="shared" si="5"/>
        <v>0</v>
      </c>
      <c r="I294" s="75"/>
      <c r="J294" s="75"/>
    </row>
    <row r="295" spans="1:10" ht="12.75" customHeight="1" hidden="1">
      <c r="A295" s="412"/>
      <c r="B295" s="420"/>
      <c r="C295" s="421"/>
      <c r="D295" s="421"/>
      <c r="E295" s="155"/>
      <c r="F295" s="157"/>
      <c r="G295" s="157"/>
      <c r="H295" s="164">
        <f t="shared" si="5"/>
        <v>0</v>
      </c>
      <c r="I295" s="75"/>
      <c r="J295" s="75"/>
    </row>
    <row r="296" spans="1:10" ht="12.75" customHeight="1" hidden="1">
      <c r="A296" s="412"/>
      <c r="B296" s="420"/>
      <c r="C296" s="421"/>
      <c r="D296" s="421"/>
      <c r="E296" s="155"/>
      <c r="F296" s="157"/>
      <c r="G296" s="157"/>
      <c r="H296" s="164">
        <f t="shared" si="5"/>
        <v>0</v>
      </c>
      <c r="I296" s="75"/>
      <c r="J296" s="75"/>
    </row>
    <row r="297" spans="1:10" ht="12.75" customHeight="1">
      <c r="A297" s="413"/>
      <c r="B297" s="442" t="s">
        <v>170</v>
      </c>
      <c r="C297" s="443"/>
      <c r="D297" s="443"/>
      <c r="E297" s="159"/>
      <c r="F297" s="160"/>
      <c r="G297" s="161"/>
      <c r="H297" s="162">
        <f>SUM(H290:H296)</f>
        <v>2250</v>
      </c>
      <c r="I297" s="162">
        <f>SUM(I290:I296)</f>
        <v>5000</v>
      </c>
      <c r="J297" s="162">
        <f>SUM(J290:J296)</f>
        <v>2250</v>
      </c>
    </row>
    <row r="298" spans="1:10" ht="12.75" hidden="1">
      <c r="A298" s="32">
        <v>3</v>
      </c>
      <c r="B298" s="416" t="s">
        <v>172</v>
      </c>
      <c r="C298" s="416"/>
      <c r="D298" s="444"/>
      <c r="E298" s="163"/>
      <c r="F298" s="157"/>
      <c r="G298" s="157"/>
      <c r="H298" s="164">
        <f>G298-F298</f>
        <v>0</v>
      </c>
      <c r="I298" s="75"/>
      <c r="J298" s="75"/>
    </row>
    <row r="299" spans="1:10" ht="12.75" hidden="1">
      <c r="A299" s="411"/>
      <c r="B299" s="420"/>
      <c r="C299" s="421"/>
      <c r="D299" s="421"/>
      <c r="E299" s="155"/>
      <c r="F299" s="157"/>
      <c r="G299" s="157"/>
      <c r="H299" s="164">
        <f>G299-F299</f>
        <v>0</v>
      </c>
      <c r="I299" s="75"/>
      <c r="J299" s="75"/>
    </row>
    <row r="300" spans="1:10" ht="12.75" customHeight="1" hidden="1">
      <c r="A300" s="412"/>
      <c r="B300" s="420"/>
      <c r="C300" s="421"/>
      <c r="D300" s="421"/>
      <c r="E300" s="155"/>
      <c r="F300" s="157"/>
      <c r="G300" s="157"/>
      <c r="H300" s="164">
        <f>G300-F300</f>
        <v>0</v>
      </c>
      <c r="I300" s="75"/>
      <c r="J300" s="75"/>
    </row>
    <row r="301" spans="1:10" ht="12.75" hidden="1">
      <c r="A301" s="412"/>
      <c r="B301" s="420"/>
      <c r="C301" s="421"/>
      <c r="D301" s="421"/>
      <c r="E301" s="155"/>
      <c r="F301" s="157"/>
      <c r="G301" s="157"/>
      <c r="H301" s="164">
        <f>G301-F301</f>
        <v>0</v>
      </c>
      <c r="I301" s="75"/>
      <c r="J301" s="75"/>
    </row>
    <row r="302" spans="1:10" ht="12.75" customHeight="1" hidden="1">
      <c r="A302" s="413"/>
      <c r="B302" s="442" t="s">
        <v>170</v>
      </c>
      <c r="C302" s="443"/>
      <c r="D302" s="443"/>
      <c r="E302" s="159"/>
      <c r="F302" s="160"/>
      <c r="G302" s="161"/>
      <c r="H302" s="162">
        <f>SUM(H298:H301)</f>
        <v>0</v>
      </c>
      <c r="I302" s="162">
        <f>SUM(I298:I301)</f>
        <v>0</v>
      </c>
      <c r="J302" s="162">
        <f>SUM(J298:J301)</f>
        <v>0</v>
      </c>
    </row>
    <row r="303" spans="1:10" ht="12.75" hidden="1">
      <c r="A303" s="32">
        <v>4</v>
      </c>
      <c r="B303" s="407" t="s">
        <v>174</v>
      </c>
      <c r="C303" s="407"/>
      <c r="D303" s="375"/>
      <c r="E303" s="79"/>
      <c r="F303" s="157"/>
      <c r="G303" s="157"/>
      <c r="H303" s="164">
        <f>G303*F303</f>
        <v>0</v>
      </c>
      <c r="I303" s="75"/>
      <c r="J303" s="75"/>
    </row>
    <row r="304" spans="1:10" ht="12.75" hidden="1">
      <c r="A304" s="411"/>
      <c r="B304" s="375"/>
      <c r="C304" s="399"/>
      <c r="D304" s="399"/>
      <c r="E304" s="79"/>
      <c r="F304" s="34"/>
      <c r="G304" s="34"/>
      <c r="H304" s="164"/>
      <c r="I304" s="223"/>
      <c r="J304" s="223"/>
    </row>
    <row r="305" spans="1:10" ht="12.75" hidden="1">
      <c r="A305" s="412"/>
      <c r="B305" s="375"/>
      <c r="C305" s="399"/>
      <c r="D305" s="376"/>
      <c r="E305" s="155"/>
      <c r="F305" s="34"/>
      <c r="G305" s="34"/>
      <c r="H305" s="164"/>
      <c r="I305" s="223"/>
      <c r="J305" s="223"/>
    </row>
    <row r="306" spans="1:10" ht="12.75" hidden="1">
      <c r="A306" s="412"/>
      <c r="B306" s="375"/>
      <c r="C306" s="399"/>
      <c r="D306" s="376"/>
      <c r="E306" s="155"/>
      <c r="F306" s="34"/>
      <c r="G306" s="34"/>
      <c r="H306" s="164">
        <f aca="true" t="shared" si="6" ref="H306:H312">G306*F306</f>
        <v>0</v>
      </c>
      <c r="I306" s="223"/>
      <c r="J306" s="223"/>
    </row>
    <row r="307" spans="1:10" ht="12.75" hidden="1">
      <c r="A307" s="412"/>
      <c r="B307" s="375"/>
      <c r="C307" s="399"/>
      <c r="D307" s="376"/>
      <c r="E307" s="155"/>
      <c r="F307" s="34"/>
      <c r="G307" s="34"/>
      <c r="H307" s="164">
        <f t="shared" si="6"/>
        <v>0</v>
      </c>
      <c r="I307" s="223"/>
      <c r="J307" s="223"/>
    </row>
    <row r="308" spans="1:10" ht="12.75" hidden="1">
      <c r="A308" s="412"/>
      <c r="B308" s="375"/>
      <c r="C308" s="399"/>
      <c r="D308" s="376"/>
      <c r="E308" s="155"/>
      <c r="F308" s="34"/>
      <c r="G308" s="34"/>
      <c r="H308" s="164">
        <f t="shared" si="6"/>
        <v>0</v>
      </c>
      <c r="I308" s="223"/>
      <c r="J308" s="223"/>
    </row>
    <row r="309" spans="1:10" ht="12.75" hidden="1">
      <c r="A309" s="412"/>
      <c r="B309" s="375"/>
      <c r="C309" s="399"/>
      <c r="D309" s="376"/>
      <c r="E309" s="155"/>
      <c r="F309" s="34"/>
      <c r="G309" s="34"/>
      <c r="H309" s="164">
        <f t="shared" si="6"/>
        <v>0</v>
      </c>
      <c r="I309" s="223"/>
      <c r="J309" s="223"/>
    </row>
    <row r="310" spans="1:10" ht="12.75" hidden="1">
      <c r="A310" s="412"/>
      <c r="B310" s="375"/>
      <c r="C310" s="399"/>
      <c r="D310" s="376"/>
      <c r="E310" s="155"/>
      <c r="F310" s="34"/>
      <c r="G310" s="34"/>
      <c r="H310" s="164">
        <f t="shared" si="6"/>
        <v>0</v>
      </c>
      <c r="I310" s="222"/>
      <c r="J310" s="222"/>
    </row>
    <row r="311" spans="1:10" ht="12.75" hidden="1">
      <c r="A311" s="412"/>
      <c r="B311" s="375"/>
      <c r="C311" s="399"/>
      <c r="D311" s="376"/>
      <c r="E311" s="155"/>
      <c r="F311" s="166"/>
      <c r="G311" s="34"/>
      <c r="H311" s="164">
        <f t="shared" si="6"/>
        <v>0</v>
      </c>
      <c r="I311" s="75"/>
      <c r="J311" s="75"/>
    </row>
    <row r="312" spans="1:10" ht="12.75" hidden="1">
      <c r="A312" s="412"/>
      <c r="B312" s="420"/>
      <c r="C312" s="421"/>
      <c r="D312" s="445"/>
      <c r="E312" s="155"/>
      <c r="F312" s="34"/>
      <c r="G312" s="34"/>
      <c r="H312" s="164">
        <f t="shared" si="6"/>
        <v>0</v>
      </c>
      <c r="I312" s="75"/>
      <c r="J312" s="75"/>
    </row>
    <row r="313" spans="1:10" ht="12.75" customHeight="1" hidden="1">
      <c r="A313" s="412"/>
      <c r="B313" s="420"/>
      <c r="C313" s="421"/>
      <c r="D313" s="421"/>
      <c r="E313" s="155" t="s">
        <v>175</v>
      </c>
      <c r="F313" s="34"/>
      <c r="G313" s="34"/>
      <c r="H313" s="164"/>
      <c r="I313" s="75"/>
      <c r="J313" s="75"/>
    </row>
    <row r="314" spans="1:10" ht="12.75" customHeight="1" hidden="1">
      <c r="A314" s="412"/>
      <c r="B314" s="420"/>
      <c r="C314" s="421"/>
      <c r="D314" s="421"/>
      <c r="E314" s="155" t="s">
        <v>175</v>
      </c>
      <c r="F314" s="34"/>
      <c r="G314" s="34"/>
      <c r="H314" s="164"/>
      <c r="I314" s="75"/>
      <c r="J314" s="75"/>
    </row>
    <row r="315" spans="1:10" ht="12.75" customHeight="1" hidden="1">
      <c r="A315" s="413"/>
      <c r="B315" s="442" t="s">
        <v>170</v>
      </c>
      <c r="C315" s="443"/>
      <c r="D315" s="443"/>
      <c r="E315" s="159"/>
      <c r="F315" s="160"/>
      <c r="G315" s="161"/>
      <c r="H315" s="162">
        <f>SUM(H303:H314)</f>
        <v>0</v>
      </c>
      <c r="I315" s="162">
        <f>SUM(I298:I301)</f>
        <v>0</v>
      </c>
      <c r="J315" s="162">
        <f>SUM(J298:J301)</f>
        <v>0</v>
      </c>
    </row>
    <row r="316" spans="1:10" ht="26.25" customHeight="1" hidden="1">
      <c r="A316" s="150">
        <v>5</v>
      </c>
      <c r="B316" s="407" t="s">
        <v>176</v>
      </c>
      <c r="C316" s="407"/>
      <c r="D316" s="375"/>
      <c r="E316" s="79"/>
      <c r="F316" s="34"/>
      <c r="G316" s="34"/>
      <c r="H316" s="164">
        <f>F316*G316</f>
        <v>0</v>
      </c>
      <c r="I316" s="75"/>
      <c r="J316" s="75"/>
    </row>
    <row r="317" spans="1:10" ht="12.75">
      <c r="A317" s="435"/>
      <c r="B317" s="420" t="s">
        <v>228</v>
      </c>
      <c r="C317" s="421"/>
      <c r="D317" s="421"/>
      <c r="E317" s="155" t="s">
        <v>175</v>
      </c>
      <c r="F317" s="34">
        <v>2</v>
      </c>
      <c r="G317" s="34">
        <v>3000</v>
      </c>
      <c r="H317" s="164">
        <v>6000</v>
      </c>
      <c r="I317" s="222">
        <v>6000</v>
      </c>
      <c r="J317" s="222">
        <v>6000</v>
      </c>
    </row>
    <row r="318" spans="1:10" ht="12.75" customHeight="1" hidden="1">
      <c r="A318" s="436"/>
      <c r="B318" s="420"/>
      <c r="C318" s="421"/>
      <c r="D318" s="421"/>
      <c r="E318" s="155"/>
      <c r="F318" s="34"/>
      <c r="G318" s="34"/>
      <c r="H318" s="164">
        <f>F318*G318</f>
        <v>0</v>
      </c>
      <c r="I318" s="75"/>
      <c r="J318" s="75"/>
    </row>
    <row r="319" spans="1:10" ht="12.75" customHeight="1" hidden="1">
      <c r="A319" s="436"/>
      <c r="B319" s="420"/>
      <c r="C319" s="421"/>
      <c r="D319" s="421"/>
      <c r="E319" s="155"/>
      <c r="F319" s="34"/>
      <c r="G319" s="34"/>
      <c r="H319" s="164">
        <f>F319*G319</f>
        <v>0</v>
      </c>
      <c r="I319" s="75"/>
      <c r="J319" s="75"/>
    </row>
    <row r="320" spans="1:10" ht="12.75" hidden="1">
      <c r="A320" s="436"/>
      <c r="B320" s="420"/>
      <c r="C320" s="421"/>
      <c r="D320" s="421"/>
      <c r="E320" s="155"/>
      <c r="F320" s="34"/>
      <c r="G320" s="34"/>
      <c r="H320" s="164">
        <f>F320*G320</f>
        <v>0</v>
      </c>
      <c r="I320" s="158"/>
      <c r="J320" s="158"/>
    </row>
    <row r="321" spans="1:10" ht="12.75" customHeight="1">
      <c r="A321" s="437"/>
      <c r="B321" s="442" t="s">
        <v>170</v>
      </c>
      <c r="C321" s="443"/>
      <c r="D321" s="443"/>
      <c r="E321" s="159"/>
      <c r="F321" s="160"/>
      <c r="G321" s="161"/>
      <c r="H321" s="162">
        <f>SUM(H316:H320)</f>
        <v>6000</v>
      </c>
      <c r="I321" s="162">
        <f>SUM(I316:I320)</f>
        <v>6000</v>
      </c>
      <c r="J321" s="162">
        <f>SUM(J316:J320)</f>
        <v>6000</v>
      </c>
    </row>
    <row r="322" spans="1:10" ht="12.75">
      <c r="A322" s="150">
        <v>6</v>
      </c>
      <c r="B322" s="407" t="s">
        <v>177</v>
      </c>
      <c r="C322" s="407"/>
      <c r="D322" s="375"/>
      <c r="E322" s="79"/>
      <c r="F322" s="167"/>
      <c r="G322" s="167"/>
      <c r="H322" s="164">
        <f>F322*G322</f>
        <v>0</v>
      </c>
      <c r="I322" s="75"/>
      <c r="J322" s="75"/>
    </row>
    <row r="323" spans="1:10" ht="12.75">
      <c r="A323" s="435"/>
      <c r="B323" s="375" t="s">
        <v>231</v>
      </c>
      <c r="C323" s="399"/>
      <c r="D323" s="399"/>
      <c r="E323" s="168" t="s">
        <v>223</v>
      </c>
      <c r="F323" s="169">
        <v>536</v>
      </c>
      <c r="G323" s="169">
        <v>95.08</v>
      </c>
      <c r="H323" s="164">
        <v>50965</v>
      </c>
      <c r="I323" s="224">
        <v>50965</v>
      </c>
      <c r="J323" s="224">
        <v>50965</v>
      </c>
    </row>
    <row r="324" spans="1:10" ht="12.75" hidden="1">
      <c r="A324" s="436"/>
      <c r="B324" s="375"/>
      <c r="C324" s="399"/>
      <c r="D324" s="399"/>
      <c r="E324" s="168"/>
      <c r="F324" s="31"/>
      <c r="G324" s="93"/>
      <c r="H324" s="164">
        <f aca="true" t="shared" si="7" ref="H324:H342">F324*G324</f>
        <v>0</v>
      </c>
      <c r="I324" s="31"/>
      <c r="J324" s="31"/>
    </row>
    <row r="325" spans="1:10" ht="12.75" hidden="1">
      <c r="A325" s="436"/>
      <c r="B325" s="375"/>
      <c r="C325" s="399"/>
      <c r="D325" s="399"/>
      <c r="E325" s="168"/>
      <c r="F325" s="31"/>
      <c r="G325" s="93"/>
      <c r="H325" s="164">
        <f t="shared" si="7"/>
        <v>0</v>
      </c>
      <c r="I325" s="31"/>
      <c r="J325" s="31"/>
    </row>
    <row r="326" spans="1:10" ht="12.75" hidden="1">
      <c r="A326" s="436"/>
      <c r="B326" s="375"/>
      <c r="C326" s="399"/>
      <c r="D326" s="399"/>
      <c r="E326" s="168"/>
      <c r="F326" s="31"/>
      <c r="G326" s="56"/>
      <c r="H326" s="164">
        <f t="shared" si="7"/>
        <v>0</v>
      </c>
      <c r="I326" s="158"/>
      <c r="J326" s="158"/>
    </row>
    <row r="327" spans="1:10" ht="12.75" customHeight="1" hidden="1">
      <c r="A327" s="436"/>
      <c r="B327" s="375"/>
      <c r="C327" s="399"/>
      <c r="D327" s="399"/>
      <c r="E327" s="168"/>
      <c r="F327" s="170"/>
      <c r="G327" s="93"/>
      <c r="H327" s="164">
        <f t="shared" si="7"/>
        <v>0</v>
      </c>
      <c r="I327" s="171"/>
      <c r="J327" s="171"/>
    </row>
    <row r="328" spans="1:10" ht="12.75" hidden="1">
      <c r="A328" s="436"/>
      <c r="B328" s="375"/>
      <c r="C328" s="399"/>
      <c r="D328" s="399"/>
      <c r="E328" s="168"/>
      <c r="F328" s="31"/>
      <c r="G328" s="56"/>
      <c r="H328" s="164">
        <f t="shared" si="7"/>
        <v>0</v>
      </c>
      <c r="I328" s="158"/>
      <c r="J328" s="158"/>
    </row>
    <row r="329" spans="1:10" ht="12.75" hidden="1">
      <c r="A329" s="436"/>
      <c r="B329" s="375"/>
      <c r="C329" s="399"/>
      <c r="D329" s="399"/>
      <c r="E329" s="168"/>
      <c r="F329" s="31"/>
      <c r="G329" s="93"/>
      <c r="H329" s="164">
        <f t="shared" si="7"/>
        <v>0</v>
      </c>
      <c r="I329" s="31"/>
      <c r="J329" s="31"/>
    </row>
    <row r="330" spans="1:10" ht="12.75" hidden="1">
      <c r="A330" s="436"/>
      <c r="B330" s="375"/>
      <c r="C330" s="399"/>
      <c r="D330" s="399"/>
      <c r="E330" s="168"/>
      <c r="F330" s="170"/>
      <c r="G330" s="93"/>
      <c r="H330" s="164">
        <f t="shared" si="7"/>
        <v>0</v>
      </c>
      <c r="I330" s="31"/>
      <c r="J330" s="31"/>
    </row>
    <row r="331" spans="1:10" ht="12.75" hidden="1">
      <c r="A331" s="436"/>
      <c r="B331" s="375"/>
      <c r="C331" s="399"/>
      <c r="D331" s="399"/>
      <c r="E331" s="168"/>
      <c r="F331" s="31"/>
      <c r="G331" s="56"/>
      <c r="H331" s="164">
        <f t="shared" si="7"/>
        <v>0</v>
      </c>
      <c r="I331" s="158"/>
      <c r="J331" s="158"/>
    </row>
    <row r="332" spans="1:10" ht="12.75" hidden="1">
      <c r="A332" s="436"/>
      <c r="B332" s="375"/>
      <c r="C332" s="399"/>
      <c r="D332" s="399"/>
      <c r="E332" s="168"/>
      <c r="F332" s="31"/>
      <c r="G332" s="93"/>
      <c r="H332" s="164">
        <f t="shared" si="7"/>
        <v>0</v>
      </c>
      <c r="I332" s="31"/>
      <c r="J332" s="31"/>
    </row>
    <row r="333" spans="1:10" ht="12.75" hidden="1">
      <c r="A333" s="436"/>
      <c r="B333" s="375"/>
      <c r="C333" s="399"/>
      <c r="D333" s="399"/>
      <c r="E333" s="168"/>
      <c r="F333" s="170"/>
      <c r="G333" s="93"/>
      <c r="H333" s="164">
        <f t="shared" si="7"/>
        <v>0</v>
      </c>
      <c r="I333" s="31"/>
      <c r="J333" s="31"/>
    </row>
    <row r="334" spans="1:10" ht="12.75" hidden="1">
      <c r="A334" s="436"/>
      <c r="B334" s="375"/>
      <c r="C334" s="399"/>
      <c r="D334" s="399"/>
      <c r="E334" s="168"/>
      <c r="F334" s="31"/>
      <c r="G334" s="93"/>
      <c r="H334" s="164">
        <f t="shared" si="7"/>
        <v>0</v>
      </c>
      <c r="I334" s="31"/>
      <c r="J334" s="31"/>
    </row>
    <row r="335" spans="1:10" ht="12.75" hidden="1">
      <c r="A335" s="436"/>
      <c r="B335" s="375"/>
      <c r="C335" s="399"/>
      <c r="D335" s="399"/>
      <c r="E335" s="168"/>
      <c r="F335" s="31"/>
      <c r="G335" s="56"/>
      <c r="H335" s="164">
        <f t="shared" si="7"/>
        <v>0</v>
      </c>
      <c r="I335" s="158"/>
      <c r="J335" s="158"/>
    </row>
    <row r="336" spans="1:10" ht="12.75" hidden="1">
      <c r="A336" s="436"/>
      <c r="B336" s="375"/>
      <c r="C336" s="399"/>
      <c r="D336" s="399"/>
      <c r="E336" s="168"/>
      <c r="F336" s="31"/>
      <c r="G336" s="93"/>
      <c r="H336" s="164">
        <f t="shared" si="7"/>
        <v>0</v>
      </c>
      <c r="I336" s="31"/>
      <c r="J336" s="31"/>
    </row>
    <row r="337" spans="1:10" ht="12.75" hidden="1">
      <c r="A337" s="436"/>
      <c r="B337" s="375"/>
      <c r="C337" s="399"/>
      <c r="D337" s="399"/>
      <c r="E337" s="168"/>
      <c r="F337" s="170"/>
      <c r="G337" s="172"/>
      <c r="H337" s="164">
        <f t="shared" si="7"/>
        <v>0</v>
      </c>
      <c r="I337" s="173"/>
      <c r="J337" s="173"/>
    </row>
    <row r="338" spans="1:10" ht="12.75" hidden="1">
      <c r="A338" s="436"/>
      <c r="B338" s="375"/>
      <c r="C338" s="399"/>
      <c r="D338" s="399"/>
      <c r="E338" s="168"/>
      <c r="F338" s="34"/>
      <c r="G338" s="34"/>
      <c r="H338" s="164">
        <f t="shared" si="7"/>
        <v>0</v>
      </c>
      <c r="J338" s="75"/>
    </row>
    <row r="339" spans="1:10" ht="12.75" hidden="1">
      <c r="A339" s="436"/>
      <c r="B339" s="375"/>
      <c r="C339" s="399"/>
      <c r="D339" s="399"/>
      <c r="E339" s="168"/>
      <c r="F339" s="34"/>
      <c r="G339" s="34"/>
      <c r="H339" s="164">
        <f t="shared" si="7"/>
        <v>0</v>
      </c>
      <c r="I339" s="75"/>
      <c r="J339" s="75"/>
    </row>
    <row r="340" spans="1:10" ht="12.75" hidden="1">
      <c r="A340" s="436"/>
      <c r="B340" s="375"/>
      <c r="C340" s="399"/>
      <c r="D340" s="399"/>
      <c r="E340" s="168"/>
      <c r="F340" s="34"/>
      <c r="G340" s="34"/>
      <c r="H340" s="164">
        <f t="shared" si="7"/>
        <v>0</v>
      </c>
      <c r="I340" s="75"/>
      <c r="J340" s="75"/>
    </row>
    <row r="341" spans="1:10" ht="12.75" hidden="1">
      <c r="A341" s="436"/>
      <c r="B341" s="375"/>
      <c r="C341" s="399"/>
      <c r="D341" s="399"/>
      <c r="E341" s="168"/>
      <c r="F341" s="34"/>
      <c r="G341" s="34"/>
      <c r="H341" s="164">
        <f t="shared" si="7"/>
        <v>0</v>
      </c>
      <c r="I341" s="75"/>
      <c r="J341" s="75"/>
    </row>
    <row r="342" spans="1:10" ht="12.75" hidden="1">
      <c r="A342" s="436"/>
      <c r="B342" s="375"/>
      <c r="C342" s="399"/>
      <c r="D342" s="399"/>
      <c r="E342" s="168"/>
      <c r="F342" s="34"/>
      <c r="G342" s="34"/>
      <c r="H342" s="164">
        <f t="shared" si="7"/>
        <v>0</v>
      </c>
      <c r="I342" s="75"/>
      <c r="J342" s="75"/>
    </row>
    <row r="343" spans="1:10" ht="17.25" customHeight="1">
      <c r="A343" s="437"/>
      <c r="B343" s="442" t="s">
        <v>170</v>
      </c>
      <c r="C343" s="443"/>
      <c r="D343" s="443"/>
      <c r="E343" s="159"/>
      <c r="F343" s="160"/>
      <c r="G343" s="161"/>
      <c r="H343" s="162">
        <f>SUM(H323:H342)</f>
        <v>50965</v>
      </c>
      <c r="I343" s="162">
        <f>SUM(I323:I342)</f>
        <v>50965</v>
      </c>
      <c r="J343" s="162">
        <f>SUM(J323:J342)</f>
        <v>50965</v>
      </c>
    </row>
    <row r="344" spans="1:10" ht="30.75" customHeight="1">
      <c r="A344" s="174">
        <v>7</v>
      </c>
      <c r="B344" s="448" t="s">
        <v>178</v>
      </c>
      <c r="C344" s="449"/>
      <c r="D344" s="450"/>
      <c r="E344" s="175"/>
      <c r="F344" s="175"/>
      <c r="G344" s="175"/>
      <c r="H344" s="176">
        <f>F344*G344</f>
        <v>0</v>
      </c>
      <c r="I344" s="177"/>
      <c r="J344" s="177"/>
    </row>
    <row r="345" spans="1:10" ht="18" customHeight="1">
      <c r="A345" s="404" t="s">
        <v>179</v>
      </c>
      <c r="B345" s="405"/>
      <c r="C345" s="405"/>
      <c r="D345" s="405"/>
      <c r="E345" s="405"/>
      <c r="F345" s="405"/>
      <c r="G345" s="406"/>
      <c r="H345" s="57">
        <f>H343+H321+H315+H302+H297+H289+H344</f>
        <v>83562.4</v>
      </c>
      <c r="I345" s="57">
        <f>I343+I321+I315+I302+I297+I289+I344</f>
        <v>86651.4</v>
      </c>
      <c r="J345" s="57">
        <f>J343+J321+J315+J302+J297+J289+J344</f>
        <v>79310.4</v>
      </c>
    </row>
    <row r="346" spans="1:10" ht="18" customHeight="1">
      <c r="A346" s="357" t="s">
        <v>180</v>
      </c>
      <c r="B346" s="358"/>
      <c r="C346" s="358"/>
      <c r="D346" s="358"/>
      <c r="E346" s="358"/>
      <c r="F346" s="358"/>
      <c r="G346" s="358"/>
      <c r="H346" s="57">
        <f>H345+H271+H231+H220+H197+H174+H165+H152+H138</f>
        <v>9555414.0003</v>
      </c>
      <c r="I346" s="57">
        <f>I345+I271+I231+I220+I197+I174+I165+I152+I138</f>
        <v>10566431</v>
      </c>
      <c r="J346" s="57">
        <f>J345+J271+J231+J220+J197+J174+J165+J152+J138</f>
        <v>10944361</v>
      </c>
    </row>
    <row r="347" spans="1:10" ht="18" customHeight="1">
      <c r="A347" s="451" t="s">
        <v>181</v>
      </c>
      <c r="B347" s="452"/>
      <c r="C347" s="452"/>
      <c r="D347" s="452"/>
      <c r="E347" s="452"/>
      <c r="F347" s="452"/>
      <c r="G347" s="452"/>
      <c r="H347" s="452"/>
      <c r="I347" s="453"/>
      <c r="J347" s="178">
        <f>H346+H118+H111+H103+H96+H87+H79+H70+H63+H56+H44+H36</f>
        <v>42696339.0003</v>
      </c>
    </row>
    <row r="348" spans="1:10" ht="26.25" customHeight="1">
      <c r="A348" s="48"/>
      <c r="B348" s="48"/>
      <c r="C348" s="48"/>
      <c r="D348" s="48"/>
      <c r="E348" s="48"/>
      <c r="F348" s="48"/>
      <c r="G348" s="48"/>
      <c r="H348" s="48"/>
      <c r="I348" s="48"/>
      <c r="J348" s="48"/>
    </row>
    <row r="349" spans="1:10" ht="16.5" customHeight="1">
      <c r="A349" s="446" t="s">
        <v>182</v>
      </c>
      <c r="B349" s="446"/>
      <c r="C349" s="446"/>
      <c r="D349" s="179"/>
      <c r="E349" s="180" t="s">
        <v>226</v>
      </c>
      <c r="F349" s="180"/>
      <c r="G349" s="180"/>
      <c r="H349" s="48"/>
      <c r="I349" s="48"/>
      <c r="J349" s="48"/>
    </row>
    <row r="350" spans="1:10" ht="12.75">
      <c r="A350" s="180"/>
      <c r="B350" s="180"/>
      <c r="C350" s="180"/>
      <c r="D350" s="181" t="s">
        <v>183</v>
      </c>
      <c r="E350" s="180"/>
      <c r="F350" s="180"/>
      <c r="G350" s="180"/>
      <c r="H350" s="48"/>
      <c r="I350" s="48"/>
      <c r="J350" s="48"/>
    </row>
    <row r="351" spans="1:10" ht="12.75">
      <c r="A351" s="180"/>
      <c r="B351" s="180"/>
      <c r="C351" s="180"/>
      <c r="D351" s="180"/>
      <c r="E351" s="180"/>
      <c r="F351" s="180"/>
      <c r="G351" s="180"/>
      <c r="H351" s="48"/>
      <c r="I351" s="48"/>
      <c r="J351" s="48"/>
    </row>
    <row r="352" spans="1:7" ht="12.75">
      <c r="A352" s="446" t="s">
        <v>184</v>
      </c>
      <c r="B352" s="446"/>
      <c r="C352" s="446"/>
      <c r="D352" s="182"/>
      <c r="E352" s="183" t="s">
        <v>227</v>
      </c>
      <c r="F352" s="184"/>
      <c r="G352" s="184"/>
    </row>
    <row r="353" spans="1:7" ht="12.75">
      <c r="A353" s="180"/>
      <c r="B353" s="183"/>
      <c r="C353" s="183"/>
      <c r="D353" s="181" t="s">
        <v>183</v>
      </c>
      <c r="E353" s="183"/>
      <c r="F353" s="183"/>
      <c r="G353" s="183"/>
    </row>
    <row r="354" spans="1:10" ht="15.75">
      <c r="A354" s="447" t="s">
        <v>185</v>
      </c>
      <c r="B354" s="447"/>
      <c r="C354" s="447"/>
      <c r="D354" s="447"/>
      <c r="E354" s="447"/>
      <c r="F354" s="447"/>
      <c r="G354" s="447"/>
      <c r="H354" s="447"/>
      <c r="I354" s="447"/>
      <c r="J354" s="447"/>
    </row>
  </sheetData>
  <sheetProtection/>
  <mergeCells count="391">
    <mergeCell ref="B332:D332"/>
    <mergeCell ref="B333:D333"/>
    <mergeCell ref="B334:D334"/>
    <mergeCell ref="B335:D335"/>
    <mergeCell ref="A349:C349"/>
    <mergeCell ref="A352:C352"/>
    <mergeCell ref="A354:J354"/>
    <mergeCell ref="B342:D342"/>
    <mergeCell ref="B343:D343"/>
    <mergeCell ref="B344:D344"/>
    <mergeCell ref="A345:G345"/>
    <mergeCell ref="A346:G346"/>
    <mergeCell ref="A347:I347"/>
    <mergeCell ref="B316:D316"/>
    <mergeCell ref="A317:A321"/>
    <mergeCell ref="B317:D317"/>
    <mergeCell ref="B318:D318"/>
    <mergeCell ref="B319:D319"/>
    <mergeCell ref="B320:D320"/>
    <mergeCell ref="B321:D321"/>
    <mergeCell ref="B322:D322"/>
    <mergeCell ref="A323:A343"/>
    <mergeCell ref="B323:D323"/>
    <mergeCell ref="B324:D324"/>
    <mergeCell ref="B325:D325"/>
    <mergeCell ref="B326:D326"/>
    <mergeCell ref="B327:D327"/>
    <mergeCell ref="B328:D328"/>
    <mergeCell ref="B329:D329"/>
    <mergeCell ref="B336:D336"/>
    <mergeCell ref="B337:D337"/>
    <mergeCell ref="B338:D338"/>
    <mergeCell ref="B339:D339"/>
    <mergeCell ref="B340:D340"/>
    <mergeCell ref="B341:D341"/>
    <mergeCell ref="B330:D330"/>
    <mergeCell ref="B331:D331"/>
    <mergeCell ref="B298:D298"/>
    <mergeCell ref="A299:A302"/>
    <mergeCell ref="B299:D299"/>
    <mergeCell ref="B300:D300"/>
    <mergeCell ref="B301:D301"/>
    <mergeCell ref="B302:D302"/>
    <mergeCell ref="B303:D303"/>
    <mergeCell ref="A304:A315"/>
    <mergeCell ref="B304:D304"/>
    <mergeCell ref="B305:D305"/>
    <mergeCell ref="B306:D306"/>
    <mergeCell ref="B307:D307"/>
    <mergeCell ref="B308:D308"/>
    <mergeCell ref="B309:D309"/>
    <mergeCell ref="B310:D310"/>
    <mergeCell ref="B311:D311"/>
    <mergeCell ref="B312:D312"/>
    <mergeCell ref="B313:D313"/>
    <mergeCell ref="B314:D314"/>
    <mergeCell ref="B315:D315"/>
    <mergeCell ref="B290:D290"/>
    <mergeCell ref="A291:A297"/>
    <mergeCell ref="B291:D291"/>
    <mergeCell ref="B292:D292"/>
    <mergeCell ref="B293:D293"/>
    <mergeCell ref="B294:D294"/>
    <mergeCell ref="B295:D295"/>
    <mergeCell ref="B296:D296"/>
    <mergeCell ref="B297:D297"/>
    <mergeCell ref="B278:D278"/>
    <mergeCell ref="A279:A289"/>
    <mergeCell ref="B279:D279"/>
    <mergeCell ref="B280:D280"/>
    <mergeCell ref="B281:D281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G275:G276"/>
    <mergeCell ref="H275:J275"/>
    <mergeCell ref="B267:D267"/>
    <mergeCell ref="B268:D268"/>
    <mergeCell ref="B269:D269"/>
    <mergeCell ref="B270:D270"/>
    <mergeCell ref="A271:G271"/>
    <mergeCell ref="A273:H273"/>
    <mergeCell ref="B277:D277"/>
    <mergeCell ref="E275:E276"/>
    <mergeCell ref="F275:F276"/>
    <mergeCell ref="B256:D256"/>
    <mergeCell ref="B257:D257"/>
    <mergeCell ref="B258:D258"/>
    <mergeCell ref="B259:D259"/>
    <mergeCell ref="B260:D260"/>
    <mergeCell ref="B264:D264"/>
    <mergeCell ref="B265:D265"/>
    <mergeCell ref="B261:D261"/>
    <mergeCell ref="B262:D262"/>
    <mergeCell ref="B263:D263"/>
    <mergeCell ref="B266:D266"/>
    <mergeCell ref="B252:D252"/>
    <mergeCell ref="B253:D253"/>
    <mergeCell ref="B254:D254"/>
    <mergeCell ref="B255:D255"/>
    <mergeCell ref="A275:A276"/>
    <mergeCell ref="B275:D276"/>
    <mergeCell ref="B237:D237"/>
    <mergeCell ref="B238:D238"/>
    <mergeCell ref="B239:D239"/>
    <mergeCell ref="A240:A252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A256:A265"/>
    <mergeCell ref="A233:J233"/>
    <mergeCell ref="A235:A236"/>
    <mergeCell ref="B235:D236"/>
    <mergeCell ref="E235:E236"/>
    <mergeCell ref="F235:F236"/>
    <mergeCell ref="G235:G236"/>
    <mergeCell ref="H235:J235"/>
    <mergeCell ref="B229:C229"/>
    <mergeCell ref="I229:J229"/>
    <mergeCell ref="B230:C230"/>
    <mergeCell ref="I230:J230"/>
    <mergeCell ref="A231:F231"/>
    <mergeCell ref="I231:J231"/>
    <mergeCell ref="B226:C226"/>
    <mergeCell ref="I226:J226"/>
    <mergeCell ref="B227:C227"/>
    <mergeCell ref="I227:J227"/>
    <mergeCell ref="B228:C228"/>
    <mergeCell ref="I228:J228"/>
    <mergeCell ref="A220:G220"/>
    <mergeCell ref="A222:J222"/>
    <mergeCell ref="A224:A225"/>
    <mergeCell ref="B224:C225"/>
    <mergeCell ref="D224:D225"/>
    <mergeCell ref="E224:E225"/>
    <mergeCell ref="F224:F225"/>
    <mergeCell ref="G224:J224"/>
    <mergeCell ref="I225:J225"/>
    <mergeCell ref="B214:D214"/>
    <mergeCell ref="B215:D215"/>
    <mergeCell ref="B216:D216"/>
    <mergeCell ref="B217:D217"/>
    <mergeCell ref="B218:D218"/>
    <mergeCell ref="B219:D219"/>
    <mergeCell ref="B208:D208"/>
    <mergeCell ref="B209:D209"/>
    <mergeCell ref="B210:D210"/>
    <mergeCell ref="B211:D211"/>
    <mergeCell ref="B212:D212"/>
    <mergeCell ref="B213:D213"/>
    <mergeCell ref="B203:D203"/>
    <mergeCell ref="B204:D204"/>
    <mergeCell ref="B205:D205"/>
    <mergeCell ref="B206:D206"/>
    <mergeCell ref="B207:D207"/>
    <mergeCell ref="B194:D194"/>
    <mergeCell ref="B195:D195"/>
    <mergeCell ref="B196:D196"/>
    <mergeCell ref="A197:G197"/>
    <mergeCell ref="A199:J199"/>
    <mergeCell ref="A201:A202"/>
    <mergeCell ref="B201:D202"/>
    <mergeCell ref="E201:E202"/>
    <mergeCell ref="F201:F202"/>
    <mergeCell ref="G201:G202"/>
    <mergeCell ref="B189:D189"/>
    <mergeCell ref="B190:D190"/>
    <mergeCell ref="B191:D191"/>
    <mergeCell ref="B192:D192"/>
    <mergeCell ref="B193:D193"/>
    <mergeCell ref="H178:J178"/>
    <mergeCell ref="B180:D180"/>
    <mergeCell ref="B181:D181"/>
    <mergeCell ref="H201:J201"/>
    <mergeCell ref="A182:A188"/>
    <mergeCell ref="B182:D182"/>
    <mergeCell ref="B183:D183"/>
    <mergeCell ref="B184:D184"/>
    <mergeCell ref="B185:D185"/>
    <mergeCell ref="B186:D186"/>
    <mergeCell ref="B187:D187"/>
    <mergeCell ref="B171:D171"/>
    <mergeCell ref="B172:D172"/>
    <mergeCell ref="B173:D173"/>
    <mergeCell ref="A174:G174"/>
    <mergeCell ref="A176:J176"/>
    <mergeCell ref="A178:A179"/>
    <mergeCell ref="B178:D179"/>
    <mergeCell ref="E178:E179"/>
    <mergeCell ref="F178:F179"/>
    <mergeCell ref="G178:G179"/>
    <mergeCell ref="B188:D188"/>
    <mergeCell ref="A165:G165"/>
    <mergeCell ref="A167:J167"/>
    <mergeCell ref="A169:A170"/>
    <mergeCell ref="B169:D170"/>
    <mergeCell ref="E169:E170"/>
    <mergeCell ref="F169:F170"/>
    <mergeCell ref="G169:G170"/>
    <mergeCell ref="H169:J169"/>
    <mergeCell ref="H156:J156"/>
    <mergeCell ref="B158:D158"/>
    <mergeCell ref="B159:D159"/>
    <mergeCell ref="B160:D160"/>
    <mergeCell ref="B161:D161"/>
    <mergeCell ref="B164:D164"/>
    <mergeCell ref="B162:D162"/>
    <mergeCell ref="B163:D163"/>
    <mergeCell ref="B148:D148"/>
    <mergeCell ref="B149:D149"/>
    <mergeCell ref="B150:D150"/>
    <mergeCell ref="B151:D151"/>
    <mergeCell ref="A152:G152"/>
    <mergeCell ref="A156:A157"/>
    <mergeCell ref="B156:D157"/>
    <mergeCell ref="E156:E157"/>
    <mergeCell ref="F156:F157"/>
    <mergeCell ref="G156:G157"/>
    <mergeCell ref="A144:J144"/>
    <mergeCell ref="A146:A147"/>
    <mergeCell ref="B146:D147"/>
    <mergeCell ref="E146:E147"/>
    <mergeCell ref="F146:F147"/>
    <mergeCell ref="G146:G147"/>
    <mergeCell ref="H146:J146"/>
    <mergeCell ref="B136:D136"/>
    <mergeCell ref="B137:D137"/>
    <mergeCell ref="A138:G138"/>
    <mergeCell ref="B140:D140"/>
    <mergeCell ref="B141:D141"/>
    <mergeCell ref="B142:D142"/>
    <mergeCell ref="B130:D130"/>
    <mergeCell ref="B131:D131"/>
    <mergeCell ref="B132:D132"/>
    <mergeCell ref="B133:D133"/>
    <mergeCell ref="B134:D134"/>
    <mergeCell ref="B135:D135"/>
    <mergeCell ref="I124:I125"/>
    <mergeCell ref="J124:J125"/>
    <mergeCell ref="B126:D126"/>
    <mergeCell ref="B127:D127"/>
    <mergeCell ref="B128:D128"/>
    <mergeCell ref="B129:D129"/>
    <mergeCell ref="A118:G118"/>
    <mergeCell ref="A120:J120"/>
    <mergeCell ref="A121:J121"/>
    <mergeCell ref="A123:A125"/>
    <mergeCell ref="B123:D125"/>
    <mergeCell ref="E123:E125"/>
    <mergeCell ref="F123:F125"/>
    <mergeCell ref="G123:G125"/>
    <mergeCell ref="H123:J123"/>
    <mergeCell ref="H124:H125"/>
    <mergeCell ref="A111:G111"/>
    <mergeCell ref="A113:J113"/>
    <mergeCell ref="A115:A116"/>
    <mergeCell ref="B115:B116"/>
    <mergeCell ref="C115:C116"/>
    <mergeCell ref="D115:D116"/>
    <mergeCell ref="E115:E116"/>
    <mergeCell ref="F115:F116"/>
    <mergeCell ref="G115:G116"/>
    <mergeCell ref="H115:J115"/>
    <mergeCell ref="A103:G103"/>
    <mergeCell ref="A105:J105"/>
    <mergeCell ref="A107:A108"/>
    <mergeCell ref="B107:B108"/>
    <mergeCell ref="C107:C108"/>
    <mergeCell ref="D107:D108"/>
    <mergeCell ref="E107:E108"/>
    <mergeCell ref="F107:F108"/>
    <mergeCell ref="G107:G108"/>
    <mergeCell ref="H107:J107"/>
    <mergeCell ref="A98:J98"/>
    <mergeCell ref="A99:J99"/>
    <mergeCell ref="A100:A101"/>
    <mergeCell ref="B100:B101"/>
    <mergeCell ref="C100:C101"/>
    <mergeCell ref="D100:G101"/>
    <mergeCell ref="H100:J100"/>
    <mergeCell ref="H91:J91"/>
    <mergeCell ref="B93:B95"/>
    <mergeCell ref="D93:E93"/>
    <mergeCell ref="D94:E94"/>
    <mergeCell ref="D95:E95"/>
    <mergeCell ref="A96:G96"/>
    <mergeCell ref="A91:A92"/>
    <mergeCell ref="B91:B92"/>
    <mergeCell ref="C91:C92"/>
    <mergeCell ref="D91:E92"/>
    <mergeCell ref="F91:F92"/>
    <mergeCell ref="G91:G92"/>
    <mergeCell ref="H83:J83"/>
    <mergeCell ref="B85:B86"/>
    <mergeCell ref="D85:E85"/>
    <mergeCell ref="D86:E86"/>
    <mergeCell ref="A87:G87"/>
    <mergeCell ref="A89:J89"/>
    <mergeCell ref="H76:J76"/>
    <mergeCell ref="D78:E78"/>
    <mergeCell ref="A79:G79"/>
    <mergeCell ref="A81:J81"/>
    <mergeCell ref="A83:A84"/>
    <mergeCell ref="B83:B84"/>
    <mergeCell ref="C83:C84"/>
    <mergeCell ref="D83:E84"/>
    <mergeCell ref="F83:F84"/>
    <mergeCell ref="G83:G84"/>
    <mergeCell ref="A70:G70"/>
    <mergeCell ref="A72:J74"/>
    <mergeCell ref="A76:A77"/>
    <mergeCell ref="B76:B77"/>
    <mergeCell ref="C76:C77"/>
    <mergeCell ref="D76:E77"/>
    <mergeCell ref="F76:F77"/>
    <mergeCell ref="G76:G77"/>
    <mergeCell ref="E67:E68"/>
    <mergeCell ref="D67:D68"/>
    <mergeCell ref="H60:J60"/>
    <mergeCell ref="A63:G63"/>
    <mergeCell ref="A65:J65"/>
    <mergeCell ref="A67:A68"/>
    <mergeCell ref="B67:B68"/>
    <mergeCell ref="C67:C68"/>
    <mergeCell ref="F67:F68"/>
    <mergeCell ref="G67:G68"/>
    <mergeCell ref="A60:A61"/>
    <mergeCell ref="B60:B61"/>
    <mergeCell ref="C60:C61"/>
    <mergeCell ref="F60:F61"/>
    <mergeCell ref="G60:G61"/>
    <mergeCell ref="H67:J67"/>
    <mergeCell ref="D60:D61"/>
    <mergeCell ref="E60:E61"/>
    <mergeCell ref="A56:G56"/>
    <mergeCell ref="A57:J57"/>
    <mergeCell ref="A58:J59"/>
    <mergeCell ref="H48:J48"/>
    <mergeCell ref="B50:B52"/>
    <mergeCell ref="C50:C52"/>
    <mergeCell ref="D48:D49"/>
    <mergeCell ref="E48:E49"/>
    <mergeCell ref="A43:B43"/>
    <mergeCell ref="C43:G43"/>
    <mergeCell ref="A44:G44"/>
    <mergeCell ref="A46:J46"/>
    <mergeCell ref="A48:A49"/>
    <mergeCell ref="B48:B49"/>
    <mergeCell ref="C48:C49"/>
    <mergeCell ref="F48:F49"/>
    <mergeCell ref="G48:G49"/>
    <mergeCell ref="A45:J45"/>
    <mergeCell ref="A35:B35"/>
    <mergeCell ref="C35:G35"/>
    <mergeCell ref="A36:G36"/>
    <mergeCell ref="A38:J39"/>
    <mergeCell ref="A41:B42"/>
    <mergeCell ref="C41:G42"/>
    <mergeCell ref="H41:J41"/>
    <mergeCell ref="A29:B29"/>
    <mergeCell ref="E29:G29"/>
    <mergeCell ref="A31:J31"/>
    <mergeCell ref="A33:B34"/>
    <mergeCell ref="C33:G34"/>
    <mergeCell ref="H33:J33"/>
    <mergeCell ref="B22:D22"/>
    <mergeCell ref="B23:D23"/>
    <mergeCell ref="C25:I26"/>
    <mergeCell ref="J25:J26"/>
    <mergeCell ref="C27:I27"/>
    <mergeCell ref="C28:I28"/>
    <mergeCell ref="C4:H4"/>
    <mergeCell ref="A6:B6"/>
    <mergeCell ref="C6:D6"/>
    <mergeCell ref="B19:D19"/>
    <mergeCell ref="B20:D20"/>
    <mergeCell ref="B21:D21"/>
  </mergeCells>
  <printOptions/>
  <pageMargins left="0.3937007874015748" right="0" top="0" bottom="0" header="0.5118110236220472" footer="0.5118110236220472"/>
  <pageSetup fitToHeight="0" fitToWidth="1" horizontalDpi="600" verticalDpi="600" orientation="portrait" scale="66" r:id="rId1"/>
  <rowBreaks count="3" manualBreakCount="3">
    <brk id="96" max="9" man="1"/>
    <brk id="165" max="9" man="1"/>
    <brk id="27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54"/>
  <sheetViews>
    <sheetView view="pageBreakPreview" zoomScale="90" zoomScaleSheetLayoutView="90" zoomScalePageLayoutView="0" workbookViewId="0" topLeftCell="A175">
      <selection activeCell="A102" sqref="A102:IV102"/>
    </sheetView>
  </sheetViews>
  <sheetFormatPr defaultColWidth="9.140625" defaultRowHeight="15"/>
  <cols>
    <col min="1" max="1" width="4.28125" style="2" customWidth="1"/>
    <col min="2" max="2" width="13.7109375" style="2" customWidth="1"/>
    <col min="3" max="3" width="16.7109375" style="2" customWidth="1"/>
    <col min="4" max="4" width="22.140625" style="2" customWidth="1"/>
    <col min="5" max="5" width="11.57421875" style="2" customWidth="1"/>
    <col min="6" max="6" width="18.00390625" style="2" customWidth="1"/>
    <col min="7" max="7" width="16.140625" style="2" customWidth="1"/>
    <col min="8" max="8" width="15.28125" style="2" customWidth="1"/>
    <col min="9" max="9" width="32.140625" style="2" customWidth="1"/>
    <col min="10" max="10" width="18.00390625" style="2" customWidth="1"/>
    <col min="11" max="11" width="19.421875" style="4" customWidth="1"/>
    <col min="12" max="12" width="9.140625" style="4" customWidth="1"/>
    <col min="13" max="13" width="13.421875" style="4" bestFit="1" customWidth="1"/>
    <col min="14" max="16384" width="9.140625" style="4" customWidth="1"/>
  </cols>
  <sheetData>
    <row r="1" spans="1:2" ht="12.75" hidden="1">
      <c r="A1" s="1"/>
      <c r="B1" s="1" t="s">
        <v>0</v>
      </c>
    </row>
    <row r="2" ht="12.75" hidden="1"/>
    <row r="3" spans="1:6" ht="12.75" hidden="1">
      <c r="A3" s="2" t="s">
        <v>1</v>
      </c>
      <c r="C3" s="3" t="s">
        <v>2</v>
      </c>
      <c r="D3" s="3"/>
      <c r="E3" s="3"/>
      <c r="F3" s="3"/>
    </row>
    <row r="4" spans="1:8" ht="12.75" hidden="1">
      <c r="A4" s="2" t="s">
        <v>3</v>
      </c>
      <c r="C4" s="335" t="s">
        <v>4</v>
      </c>
      <c r="D4" s="335"/>
      <c r="E4" s="335"/>
      <c r="F4" s="335"/>
      <c r="G4" s="335"/>
      <c r="H4" s="335"/>
    </row>
    <row r="5" ht="12.75" hidden="1"/>
    <row r="6" spans="1:5" ht="12.75" hidden="1">
      <c r="A6" s="335" t="s">
        <v>5</v>
      </c>
      <c r="B6" s="335"/>
      <c r="C6" s="336" t="s">
        <v>6</v>
      </c>
      <c r="D6" s="336"/>
      <c r="E6" s="3"/>
    </row>
    <row r="7" ht="12.75" hidden="1"/>
    <row r="8" ht="12.75" hidden="1"/>
    <row r="9" ht="12.75" hidden="1">
      <c r="A9" s="2" t="s">
        <v>7</v>
      </c>
    </row>
    <row r="10" ht="12.75" hidden="1"/>
    <row r="11" ht="12.75" hidden="1">
      <c r="A11" s="2" t="s">
        <v>8</v>
      </c>
    </row>
    <row r="12" ht="12.75" hidden="1"/>
    <row r="13" ht="12.75" hidden="1"/>
    <row r="14" ht="12.75" hidden="1">
      <c r="A14" s="2" t="s">
        <v>9</v>
      </c>
    </row>
    <row r="15" ht="12.75" hidden="1"/>
    <row r="16" ht="12.75" hidden="1">
      <c r="A16" s="2" t="s">
        <v>10</v>
      </c>
    </row>
    <row r="17" ht="12.75" hidden="1"/>
    <row r="18" ht="12.75" hidden="1"/>
    <row r="19" spans="1:8" ht="25.5" hidden="1">
      <c r="A19" s="5" t="s">
        <v>11</v>
      </c>
      <c r="B19" s="329" t="s">
        <v>12</v>
      </c>
      <c r="C19" s="329"/>
      <c r="D19" s="329"/>
      <c r="E19" s="6" t="s">
        <v>13</v>
      </c>
      <c r="F19" s="6" t="s">
        <v>14</v>
      </c>
      <c r="G19" s="6" t="s">
        <v>15</v>
      </c>
      <c r="H19" s="6" t="s">
        <v>16</v>
      </c>
    </row>
    <row r="20" spans="1:8" ht="12.75" hidden="1">
      <c r="A20" s="7"/>
      <c r="B20" s="329"/>
      <c r="C20" s="329"/>
      <c r="D20" s="329"/>
      <c r="E20" s="5"/>
      <c r="F20" s="7"/>
      <c r="G20" s="7"/>
      <c r="H20" s="7"/>
    </row>
    <row r="21" spans="1:8" ht="12.75" hidden="1">
      <c r="A21" s="7"/>
      <c r="B21" s="329" t="s">
        <v>6</v>
      </c>
      <c r="C21" s="329"/>
      <c r="D21" s="329"/>
      <c r="E21" s="5"/>
      <c r="F21" s="7"/>
      <c r="G21" s="7"/>
      <c r="H21" s="8"/>
    </row>
    <row r="22" spans="1:8" ht="12.75" hidden="1">
      <c r="A22" s="7"/>
      <c r="B22" s="329"/>
      <c r="C22" s="329"/>
      <c r="D22" s="329"/>
      <c r="E22" s="5"/>
      <c r="F22" s="7"/>
      <c r="G22" s="7"/>
      <c r="H22" s="7"/>
    </row>
    <row r="23" spans="1:8" ht="12.75" hidden="1">
      <c r="A23" s="7"/>
      <c r="B23" s="329"/>
      <c r="C23" s="329"/>
      <c r="D23" s="329"/>
      <c r="E23" s="5"/>
      <c r="F23" s="7"/>
      <c r="G23" s="7"/>
      <c r="H23" s="7"/>
    </row>
    <row r="24" spans="1:8" ht="12.75" hidden="1">
      <c r="A24" s="9"/>
      <c r="B24" s="10"/>
      <c r="C24" s="10"/>
      <c r="D24" s="10"/>
      <c r="E24" s="10"/>
      <c r="F24" s="9"/>
      <c r="G24" s="9"/>
      <c r="H24" s="9"/>
    </row>
    <row r="25" spans="1:10" ht="12.75" customHeight="1">
      <c r="A25" s="11"/>
      <c r="B25" s="11"/>
      <c r="C25" s="330" t="s">
        <v>217</v>
      </c>
      <c r="D25" s="330"/>
      <c r="E25" s="330"/>
      <c r="F25" s="330"/>
      <c r="G25" s="330"/>
      <c r="H25" s="330"/>
      <c r="I25" s="330"/>
      <c r="J25" s="331">
        <v>5</v>
      </c>
    </row>
    <row r="26" spans="1:10" ht="37.5" customHeight="1">
      <c r="A26" s="11"/>
      <c r="B26" s="11"/>
      <c r="C26" s="330"/>
      <c r="D26" s="330"/>
      <c r="E26" s="330"/>
      <c r="F26" s="330"/>
      <c r="G26" s="330"/>
      <c r="H26" s="330"/>
      <c r="I26" s="330"/>
      <c r="J26" s="332"/>
    </row>
    <row r="27" spans="1:10" s="13" customFormat="1" ht="32.25" customHeight="1">
      <c r="A27" s="12"/>
      <c r="B27" s="12"/>
      <c r="C27" s="333" t="s">
        <v>219</v>
      </c>
      <c r="D27" s="333"/>
      <c r="E27" s="333"/>
      <c r="F27" s="333"/>
      <c r="G27" s="333"/>
      <c r="H27" s="333"/>
      <c r="I27" s="333"/>
      <c r="J27" s="12"/>
    </row>
    <row r="28" spans="1:10" s="13" customFormat="1" ht="12.75">
      <c r="A28" s="14"/>
      <c r="B28" s="15"/>
      <c r="C28" s="334" t="s">
        <v>17</v>
      </c>
      <c r="D28" s="334"/>
      <c r="E28" s="334"/>
      <c r="F28" s="334"/>
      <c r="G28" s="334"/>
      <c r="H28" s="334"/>
      <c r="I28" s="334"/>
      <c r="J28" s="16"/>
    </row>
    <row r="29" spans="1:10" s="13" customFormat="1" ht="24.75" customHeight="1">
      <c r="A29" s="348" t="s">
        <v>18</v>
      </c>
      <c r="B29" s="348"/>
      <c r="C29" s="14"/>
      <c r="D29" s="14"/>
      <c r="E29" s="349" t="s">
        <v>236</v>
      </c>
      <c r="F29" s="349"/>
      <c r="G29" s="349"/>
      <c r="H29" s="14"/>
      <c r="I29" s="14"/>
      <c r="J29" s="16"/>
    </row>
    <row r="30" spans="1:10" s="13" customFormat="1" ht="15.75">
      <c r="A30" s="17"/>
      <c r="B30" s="17"/>
      <c r="C30" s="14"/>
      <c r="D30" s="14"/>
      <c r="E30" s="14"/>
      <c r="F30" s="14"/>
      <c r="G30" s="14"/>
      <c r="H30" s="14"/>
      <c r="I30" s="14"/>
      <c r="J30" s="16"/>
    </row>
    <row r="31" spans="1:10" s="13" customFormat="1" ht="12.75">
      <c r="A31" s="350" t="s">
        <v>20</v>
      </c>
      <c r="B31" s="350"/>
      <c r="C31" s="350"/>
      <c r="D31" s="350"/>
      <c r="E31" s="350"/>
      <c r="F31" s="350"/>
      <c r="G31" s="350"/>
      <c r="H31" s="350"/>
      <c r="I31" s="350"/>
      <c r="J31" s="350"/>
    </row>
    <row r="32" spans="1:10" s="13" customFormat="1" ht="12.75">
      <c r="A32" s="18"/>
      <c r="B32" s="18"/>
      <c r="C32" s="189"/>
      <c r="D32" s="189"/>
      <c r="E32" s="189"/>
      <c r="F32" s="189"/>
      <c r="G32" s="189"/>
      <c r="H32" s="189"/>
      <c r="I32" s="189"/>
      <c r="J32" s="16"/>
    </row>
    <row r="33" spans="1:10" s="13" customFormat="1" ht="12.75" customHeight="1">
      <c r="A33" s="351" t="s">
        <v>21</v>
      </c>
      <c r="B33" s="352"/>
      <c r="C33" s="351" t="s">
        <v>187</v>
      </c>
      <c r="D33" s="352"/>
      <c r="E33" s="352"/>
      <c r="F33" s="352"/>
      <c r="G33" s="355"/>
      <c r="H33" s="347" t="s">
        <v>193</v>
      </c>
      <c r="I33" s="347"/>
      <c r="J33" s="347"/>
    </row>
    <row r="34" spans="1:10" s="13" customFormat="1" ht="12.75" customHeight="1">
      <c r="A34" s="353"/>
      <c r="B34" s="354"/>
      <c r="C34" s="353"/>
      <c r="D34" s="354"/>
      <c r="E34" s="354"/>
      <c r="F34" s="354"/>
      <c r="G34" s="356"/>
      <c r="H34" s="19" t="s">
        <v>24</v>
      </c>
      <c r="I34" s="188" t="s">
        <v>25</v>
      </c>
      <c r="J34" s="188" t="s">
        <v>26</v>
      </c>
    </row>
    <row r="35" spans="1:10" s="13" customFormat="1" ht="17.25" customHeight="1" hidden="1">
      <c r="A35" s="337">
        <v>211</v>
      </c>
      <c r="B35" s="338"/>
      <c r="C35" s="339" t="s">
        <v>27</v>
      </c>
      <c r="D35" s="340"/>
      <c r="E35" s="340"/>
      <c r="F35" s="340"/>
      <c r="G35" s="341"/>
      <c r="H35" s="21"/>
      <c r="I35" s="22">
        <v>0</v>
      </c>
      <c r="J35" s="22">
        <v>0</v>
      </c>
    </row>
    <row r="36" spans="1:10" s="13" customFormat="1" ht="12.75">
      <c r="A36" s="342" t="s">
        <v>28</v>
      </c>
      <c r="B36" s="343"/>
      <c r="C36" s="343"/>
      <c r="D36" s="343"/>
      <c r="E36" s="343"/>
      <c r="F36" s="343"/>
      <c r="G36" s="344"/>
      <c r="H36" s="23">
        <f>H35</f>
        <v>0</v>
      </c>
      <c r="I36" s="23">
        <f>I35</f>
        <v>0</v>
      </c>
      <c r="J36" s="23">
        <f>J35</f>
        <v>0</v>
      </c>
    </row>
    <row r="37" spans="1:10" s="26" customFormat="1" ht="12.75">
      <c r="A37" s="24"/>
      <c r="B37" s="24"/>
      <c r="C37" s="24"/>
      <c r="D37" s="24"/>
      <c r="E37" s="24"/>
      <c r="F37" s="24"/>
      <c r="G37" s="24"/>
      <c r="H37" s="25"/>
      <c r="I37" s="25"/>
      <c r="J37" s="25"/>
    </row>
    <row r="38" spans="1:10" s="13" customFormat="1" ht="15.75" customHeight="1">
      <c r="A38" s="345" t="s">
        <v>29</v>
      </c>
      <c r="B38" s="345"/>
      <c r="C38" s="345"/>
      <c r="D38" s="345"/>
      <c r="E38" s="345"/>
      <c r="F38" s="345"/>
      <c r="G38" s="345"/>
      <c r="H38" s="345"/>
      <c r="I38" s="345"/>
      <c r="J38" s="345"/>
    </row>
    <row r="39" spans="1:10" s="13" customFormat="1" ht="15.75" customHeight="1">
      <c r="A39" s="345"/>
      <c r="B39" s="345"/>
      <c r="C39" s="345"/>
      <c r="D39" s="345"/>
      <c r="E39" s="345"/>
      <c r="F39" s="345"/>
      <c r="G39" s="345"/>
      <c r="H39" s="345"/>
      <c r="I39" s="345"/>
      <c r="J39" s="345"/>
    </row>
    <row r="40" spans="1:10" s="28" customFormat="1" ht="15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 s="13" customFormat="1" ht="12.75">
      <c r="A41" s="346" t="s">
        <v>21</v>
      </c>
      <c r="B41" s="346"/>
      <c r="C41" s="346" t="s">
        <v>187</v>
      </c>
      <c r="D41" s="346"/>
      <c r="E41" s="346"/>
      <c r="F41" s="346"/>
      <c r="G41" s="346"/>
      <c r="H41" s="347" t="s">
        <v>23</v>
      </c>
      <c r="I41" s="347"/>
      <c r="J41" s="347"/>
    </row>
    <row r="42" spans="1:10" s="13" customFormat="1" ht="17.25" customHeight="1">
      <c r="A42" s="346"/>
      <c r="B42" s="346"/>
      <c r="C42" s="346"/>
      <c r="D42" s="346"/>
      <c r="E42" s="346"/>
      <c r="F42" s="346"/>
      <c r="G42" s="346"/>
      <c r="H42" s="19" t="s">
        <v>24</v>
      </c>
      <c r="I42" s="188" t="s">
        <v>25</v>
      </c>
      <c r="J42" s="188" t="s">
        <v>26</v>
      </c>
    </row>
    <row r="43" spans="1:10" s="13" customFormat="1" ht="18.75" customHeight="1" hidden="1">
      <c r="A43" s="346">
        <v>213</v>
      </c>
      <c r="B43" s="346"/>
      <c r="C43" s="372" t="s">
        <v>30</v>
      </c>
      <c r="D43" s="372"/>
      <c r="E43" s="372"/>
      <c r="F43" s="372"/>
      <c r="G43" s="372"/>
      <c r="H43" s="21"/>
      <c r="I43" s="22">
        <v>0</v>
      </c>
      <c r="J43" s="22">
        <v>0</v>
      </c>
    </row>
    <row r="44" spans="1:10" s="13" customFormat="1" ht="15" customHeight="1">
      <c r="A44" s="342" t="s">
        <v>31</v>
      </c>
      <c r="B44" s="343"/>
      <c r="C44" s="343"/>
      <c r="D44" s="343"/>
      <c r="E44" s="343"/>
      <c r="F44" s="343"/>
      <c r="G44" s="344"/>
      <c r="H44" s="29">
        <f>SUM(H43)</f>
        <v>0</v>
      </c>
      <c r="I44" s="29">
        <f>SUM(I43)</f>
        <v>0</v>
      </c>
      <c r="J44" s="29">
        <f>SUM(J43)</f>
        <v>0</v>
      </c>
    </row>
    <row r="45" spans="1:10" s="13" customFormat="1" ht="18.75" customHeight="1">
      <c r="A45" s="373" t="s">
        <v>191</v>
      </c>
      <c r="B45" s="373"/>
      <c r="C45" s="373"/>
      <c r="D45" s="373"/>
      <c r="E45" s="373"/>
      <c r="F45" s="373"/>
      <c r="G45" s="373"/>
      <c r="H45" s="373"/>
      <c r="I45" s="373"/>
      <c r="J45" s="373"/>
    </row>
    <row r="46" spans="1:10" s="13" customFormat="1" ht="12.75">
      <c r="A46" s="350" t="s">
        <v>32</v>
      </c>
      <c r="B46" s="350"/>
      <c r="C46" s="350"/>
      <c r="D46" s="350"/>
      <c r="E46" s="350"/>
      <c r="F46" s="350"/>
      <c r="G46" s="350"/>
      <c r="H46" s="350"/>
      <c r="I46" s="350"/>
      <c r="J46" s="350"/>
    </row>
    <row r="47" spans="1:10" ht="20.25" customHeight="1">
      <c r="A47" s="207"/>
      <c r="B47" s="207"/>
      <c r="C47" s="207"/>
      <c r="D47" s="207"/>
      <c r="E47" s="207"/>
      <c r="F47" s="207"/>
      <c r="G47" s="207"/>
      <c r="H47" s="207"/>
      <c r="I47" s="207"/>
      <c r="J47" s="207"/>
    </row>
    <row r="48" spans="1:10" ht="18.75" customHeight="1">
      <c r="A48" s="371" t="s">
        <v>33</v>
      </c>
      <c r="B48" s="366" t="s">
        <v>21</v>
      </c>
      <c r="C48" s="369" t="s">
        <v>22</v>
      </c>
      <c r="D48" s="369" t="s">
        <v>187</v>
      </c>
      <c r="E48" s="371" t="s">
        <v>100</v>
      </c>
      <c r="F48" s="371" t="s">
        <v>205</v>
      </c>
      <c r="G48" s="371" t="s">
        <v>204</v>
      </c>
      <c r="H48" s="363" t="s">
        <v>23</v>
      </c>
      <c r="I48" s="364"/>
      <c r="J48" s="365"/>
    </row>
    <row r="49" spans="1:10" ht="34.5" customHeight="1">
      <c r="A49" s="371"/>
      <c r="B49" s="367"/>
      <c r="C49" s="374"/>
      <c r="D49" s="370"/>
      <c r="E49" s="371"/>
      <c r="F49" s="371"/>
      <c r="G49" s="371"/>
      <c r="H49" s="190" t="s">
        <v>24</v>
      </c>
      <c r="I49" s="190" t="s">
        <v>34</v>
      </c>
      <c r="J49" s="190" t="s">
        <v>35</v>
      </c>
    </row>
    <row r="50" spans="1:10" ht="36.75" customHeight="1" hidden="1">
      <c r="A50" s="206">
        <v>1</v>
      </c>
      <c r="B50" s="366">
        <v>212</v>
      </c>
      <c r="C50" s="366" t="s">
        <v>36</v>
      </c>
      <c r="D50" s="43" t="s">
        <v>37</v>
      </c>
      <c r="E50" s="70"/>
      <c r="F50" s="33"/>
      <c r="G50" s="34"/>
      <c r="H50" s="35">
        <f>(E50*F50)*G50</f>
        <v>0</v>
      </c>
      <c r="I50" s="36"/>
      <c r="J50" s="37"/>
    </row>
    <row r="51" spans="1:10" ht="41.25" customHeight="1" hidden="1">
      <c r="A51" s="206">
        <v>2</v>
      </c>
      <c r="B51" s="367"/>
      <c r="C51" s="367"/>
      <c r="D51" s="43" t="s">
        <v>38</v>
      </c>
      <c r="E51" s="70"/>
      <c r="F51" s="33"/>
      <c r="G51" s="38"/>
      <c r="H51" s="35">
        <f>(E51*F51)*G51</f>
        <v>0</v>
      </c>
      <c r="I51" s="39"/>
      <c r="J51" s="37"/>
    </row>
    <row r="52" spans="1:10" ht="43.5" customHeight="1" hidden="1">
      <c r="A52" s="206">
        <v>3</v>
      </c>
      <c r="B52" s="368"/>
      <c r="C52" s="368"/>
      <c r="D52" s="43" t="s">
        <v>192</v>
      </c>
      <c r="E52" s="70"/>
      <c r="F52" s="33"/>
      <c r="G52" s="40"/>
      <c r="H52" s="35">
        <f>(E52*F52)*G52</f>
        <v>0</v>
      </c>
      <c r="I52" s="38"/>
      <c r="J52" s="37"/>
    </row>
    <row r="53" spans="1:10" ht="42.75" customHeight="1" hidden="1">
      <c r="A53" s="206">
        <v>4</v>
      </c>
      <c r="B53" s="197">
        <v>222</v>
      </c>
      <c r="C53" s="200" t="s">
        <v>39</v>
      </c>
      <c r="D53" s="43" t="s">
        <v>40</v>
      </c>
      <c r="E53" s="70"/>
      <c r="F53" s="33"/>
      <c r="G53" s="40"/>
      <c r="H53" s="35">
        <f>(E53*F53)*G53</f>
        <v>0</v>
      </c>
      <c r="I53" s="38"/>
      <c r="J53" s="37"/>
    </row>
    <row r="54" spans="1:10" ht="42.75" customHeight="1" hidden="1">
      <c r="A54" s="206">
        <v>5</v>
      </c>
      <c r="B54" s="197">
        <v>226</v>
      </c>
      <c r="C54" s="200" t="s">
        <v>41</v>
      </c>
      <c r="D54" s="43" t="s">
        <v>42</v>
      </c>
      <c r="E54" s="70"/>
      <c r="F54" s="33"/>
      <c r="G54" s="40"/>
      <c r="H54" s="35">
        <f>(E54*F54)*G54</f>
        <v>0</v>
      </c>
      <c r="I54" s="38"/>
      <c r="J54" s="37"/>
    </row>
    <row r="55" spans="1:10" ht="39" customHeight="1" hidden="1">
      <c r="A55" s="206">
        <v>6</v>
      </c>
      <c r="B55" s="190">
        <v>290</v>
      </c>
      <c r="C55" s="43" t="s">
        <v>43</v>
      </c>
      <c r="D55" s="43" t="s">
        <v>44</v>
      </c>
      <c r="E55" s="70"/>
      <c r="F55" s="33"/>
      <c r="G55" s="40"/>
      <c r="H55" s="35">
        <f>(E55*F55)*G55</f>
        <v>0</v>
      </c>
      <c r="I55" s="38"/>
      <c r="J55" s="34"/>
    </row>
    <row r="56" spans="1:10" s="45" customFormat="1" ht="16.5" customHeight="1">
      <c r="A56" s="357" t="s">
        <v>45</v>
      </c>
      <c r="B56" s="358"/>
      <c r="C56" s="358"/>
      <c r="D56" s="358"/>
      <c r="E56" s="358"/>
      <c r="F56" s="358"/>
      <c r="G56" s="359"/>
      <c r="H56" s="44">
        <f>H50+H51+H52+H53+H54+H55</f>
        <v>0</v>
      </c>
      <c r="I56" s="44">
        <f>I50+I51+I52+I53+I54+I55</f>
        <v>0</v>
      </c>
      <c r="J56" s="44">
        <f>J50+J51+J52+J53+J54+J55</f>
        <v>0</v>
      </c>
    </row>
    <row r="57" spans="1:10" ht="15.75" customHeight="1">
      <c r="A57" s="360"/>
      <c r="B57" s="360"/>
      <c r="C57" s="360"/>
      <c r="D57" s="360"/>
      <c r="E57" s="360"/>
      <c r="F57" s="360"/>
      <c r="G57" s="360"/>
      <c r="H57" s="360"/>
      <c r="I57" s="360"/>
      <c r="J57" s="360"/>
    </row>
    <row r="58" spans="1:10" s="13" customFormat="1" ht="15.75" customHeight="1">
      <c r="A58" s="361" t="s">
        <v>46</v>
      </c>
      <c r="B58" s="361"/>
      <c r="C58" s="361"/>
      <c r="D58" s="361"/>
      <c r="E58" s="361"/>
      <c r="F58" s="361"/>
      <c r="G58" s="361"/>
      <c r="H58" s="361"/>
      <c r="I58" s="361"/>
      <c r="J58" s="361"/>
    </row>
    <row r="59" spans="1:10" ht="31.5" customHeight="1">
      <c r="A59" s="362"/>
      <c r="B59" s="362"/>
      <c r="C59" s="362"/>
      <c r="D59" s="362"/>
      <c r="E59" s="362"/>
      <c r="F59" s="362"/>
      <c r="G59" s="362"/>
      <c r="H59" s="362"/>
      <c r="I59" s="362"/>
      <c r="J59" s="362"/>
    </row>
    <row r="60" spans="1:10" ht="18.75" customHeight="1">
      <c r="A60" s="371" t="s">
        <v>33</v>
      </c>
      <c r="B60" s="366" t="s">
        <v>21</v>
      </c>
      <c r="C60" s="369" t="s">
        <v>22</v>
      </c>
      <c r="D60" s="371" t="s">
        <v>187</v>
      </c>
      <c r="E60" s="371" t="s">
        <v>100</v>
      </c>
      <c r="F60" s="371" t="s">
        <v>206</v>
      </c>
      <c r="G60" s="371" t="s">
        <v>207</v>
      </c>
      <c r="H60" s="371" t="s">
        <v>193</v>
      </c>
      <c r="I60" s="371"/>
      <c r="J60" s="371"/>
    </row>
    <row r="61" spans="1:10" ht="20.25" customHeight="1">
      <c r="A61" s="371"/>
      <c r="B61" s="367"/>
      <c r="C61" s="374"/>
      <c r="D61" s="371"/>
      <c r="E61" s="371"/>
      <c r="F61" s="371"/>
      <c r="G61" s="371"/>
      <c r="H61" s="190" t="s">
        <v>24</v>
      </c>
      <c r="I61" s="190" t="s">
        <v>34</v>
      </c>
      <c r="J61" s="192" t="s">
        <v>35</v>
      </c>
    </row>
    <row r="62" spans="1:10" ht="39" customHeight="1" hidden="1">
      <c r="A62" s="206">
        <v>1</v>
      </c>
      <c r="B62" s="190">
        <v>290</v>
      </c>
      <c r="C62" s="43" t="s">
        <v>43</v>
      </c>
      <c r="D62" s="70" t="s">
        <v>44</v>
      </c>
      <c r="E62" s="70"/>
      <c r="F62" s="33"/>
      <c r="G62" s="40"/>
      <c r="H62" s="35">
        <f>(E62*F62)*G62</f>
        <v>0</v>
      </c>
      <c r="I62" s="38"/>
      <c r="J62" s="34"/>
    </row>
    <row r="63" spans="1:10" s="45" customFormat="1" ht="16.5" customHeight="1">
      <c r="A63" s="357" t="s">
        <v>47</v>
      </c>
      <c r="B63" s="358"/>
      <c r="C63" s="358"/>
      <c r="D63" s="358"/>
      <c r="E63" s="358"/>
      <c r="F63" s="358"/>
      <c r="G63" s="359"/>
      <c r="H63" s="44">
        <f>H62</f>
        <v>0</v>
      </c>
      <c r="I63" s="44">
        <f>I62</f>
        <v>0</v>
      </c>
      <c r="J63" s="44">
        <f>J62</f>
        <v>0</v>
      </c>
    </row>
    <row r="64" spans="1:10" s="45" customFormat="1" ht="16.5" customHeight="1">
      <c r="A64" s="47"/>
      <c r="B64" s="47"/>
      <c r="C64" s="47"/>
      <c r="D64" s="48"/>
      <c r="E64" s="48"/>
      <c r="F64" s="47"/>
      <c r="G64" s="47"/>
      <c r="H64" s="47"/>
      <c r="I64" s="2"/>
      <c r="J64" s="2"/>
    </row>
    <row r="65" spans="1:10" s="45" customFormat="1" ht="16.5" customHeight="1">
      <c r="A65" s="361" t="s">
        <v>48</v>
      </c>
      <c r="B65" s="361"/>
      <c r="C65" s="361"/>
      <c r="D65" s="361"/>
      <c r="E65" s="361"/>
      <c r="F65" s="361"/>
      <c r="G65" s="361"/>
      <c r="H65" s="361"/>
      <c r="I65" s="361"/>
      <c r="J65" s="361"/>
    </row>
    <row r="66" spans="1:10" s="45" customFormat="1" ht="16.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</row>
    <row r="67" spans="1:10" ht="18.75" customHeight="1">
      <c r="A67" s="371" t="s">
        <v>33</v>
      </c>
      <c r="B67" s="366" t="s">
        <v>21</v>
      </c>
      <c r="C67" s="369" t="s">
        <v>22</v>
      </c>
      <c r="D67" s="366" t="s">
        <v>187</v>
      </c>
      <c r="E67" s="371" t="s">
        <v>100</v>
      </c>
      <c r="F67" s="371" t="s">
        <v>206</v>
      </c>
      <c r="G67" s="371" t="s">
        <v>207</v>
      </c>
      <c r="H67" s="363" t="s">
        <v>193</v>
      </c>
      <c r="I67" s="364"/>
      <c r="J67" s="365"/>
    </row>
    <row r="68" spans="1:10" ht="20.25" customHeight="1">
      <c r="A68" s="371"/>
      <c r="B68" s="367"/>
      <c r="C68" s="374"/>
      <c r="D68" s="368"/>
      <c r="E68" s="371"/>
      <c r="F68" s="371"/>
      <c r="G68" s="371"/>
      <c r="H68" s="190" t="s">
        <v>24</v>
      </c>
      <c r="I68" s="190" t="s">
        <v>34</v>
      </c>
      <c r="J68" s="192" t="s">
        <v>35</v>
      </c>
    </row>
    <row r="69" spans="1:10" ht="39.75" customHeight="1" hidden="1">
      <c r="A69" s="206">
        <v>1</v>
      </c>
      <c r="B69" s="190">
        <v>290</v>
      </c>
      <c r="C69" s="43" t="s">
        <v>43</v>
      </c>
      <c r="D69" s="43" t="s">
        <v>49</v>
      </c>
      <c r="E69" s="70"/>
      <c r="F69" s="33"/>
      <c r="G69" s="40"/>
      <c r="H69" s="35">
        <f>(E69*F69)*G69</f>
        <v>0</v>
      </c>
      <c r="I69" s="38"/>
      <c r="J69" s="34"/>
    </row>
    <row r="70" spans="1:10" s="45" customFormat="1" ht="16.5" customHeight="1">
      <c r="A70" s="357" t="s">
        <v>50</v>
      </c>
      <c r="B70" s="358"/>
      <c r="C70" s="358"/>
      <c r="D70" s="358"/>
      <c r="E70" s="358"/>
      <c r="F70" s="358"/>
      <c r="G70" s="359"/>
      <c r="H70" s="44">
        <f>H69</f>
        <v>0</v>
      </c>
      <c r="I70" s="44">
        <f>I69</f>
        <v>0</v>
      </c>
      <c r="J70" s="44">
        <f>J69</f>
        <v>0</v>
      </c>
    </row>
    <row r="71" spans="1:10" s="45" customFormat="1" ht="16.5" customHeight="1">
      <c r="A71" s="47"/>
      <c r="B71" s="47"/>
      <c r="C71" s="47"/>
      <c r="D71" s="48"/>
      <c r="E71" s="48"/>
      <c r="F71" s="47"/>
      <c r="G71" s="47"/>
      <c r="H71" s="47"/>
      <c r="I71" s="2"/>
      <c r="J71" s="2"/>
    </row>
    <row r="72" spans="1:10" s="45" customFormat="1" ht="16.5" customHeight="1">
      <c r="A72" s="361" t="s">
        <v>51</v>
      </c>
      <c r="B72" s="361"/>
      <c r="C72" s="361"/>
      <c r="D72" s="361"/>
      <c r="E72" s="361"/>
      <c r="F72" s="361"/>
      <c r="G72" s="361"/>
      <c r="H72" s="361"/>
      <c r="I72" s="361"/>
      <c r="J72" s="361"/>
    </row>
    <row r="73" spans="1:10" s="45" customFormat="1" ht="16.5" customHeight="1">
      <c r="A73" s="361"/>
      <c r="B73" s="361"/>
      <c r="C73" s="361"/>
      <c r="D73" s="361"/>
      <c r="E73" s="361"/>
      <c r="F73" s="361"/>
      <c r="G73" s="361"/>
      <c r="H73" s="361"/>
      <c r="I73" s="361"/>
      <c r="J73" s="361"/>
    </row>
    <row r="74" spans="1:10" s="45" customFormat="1" ht="30.75" customHeight="1">
      <c r="A74" s="361"/>
      <c r="B74" s="361"/>
      <c r="C74" s="361"/>
      <c r="D74" s="361"/>
      <c r="E74" s="361"/>
      <c r="F74" s="361"/>
      <c r="G74" s="361"/>
      <c r="H74" s="361"/>
      <c r="I74" s="361"/>
      <c r="J74" s="361"/>
    </row>
    <row r="75" spans="1:10" s="45" customFormat="1" ht="16.5" customHeight="1">
      <c r="A75" s="198"/>
      <c r="B75" s="198"/>
      <c r="C75" s="198"/>
      <c r="D75" s="198"/>
      <c r="E75" s="198"/>
      <c r="F75" s="198"/>
      <c r="G75" s="198"/>
      <c r="H75" s="198"/>
      <c r="I75" s="198"/>
      <c r="J75" s="198"/>
    </row>
    <row r="76" spans="1:10" s="45" customFormat="1" ht="16.5" customHeight="1">
      <c r="A76" s="371" t="s">
        <v>33</v>
      </c>
      <c r="B76" s="366" t="s">
        <v>21</v>
      </c>
      <c r="C76" s="369" t="s">
        <v>22</v>
      </c>
      <c r="D76" s="371" t="s">
        <v>187</v>
      </c>
      <c r="E76" s="371"/>
      <c r="F76" s="371" t="s">
        <v>72</v>
      </c>
      <c r="G76" s="371" t="s">
        <v>208</v>
      </c>
      <c r="H76" s="363" t="s">
        <v>193</v>
      </c>
      <c r="I76" s="364"/>
      <c r="J76" s="365"/>
    </row>
    <row r="77" spans="1:10" s="45" customFormat="1" ht="16.5" customHeight="1">
      <c r="A77" s="371"/>
      <c r="B77" s="367"/>
      <c r="C77" s="374"/>
      <c r="D77" s="371"/>
      <c r="E77" s="371"/>
      <c r="F77" s="371"/>
      <c r="G77" s="371"/>
      <c r="H77" s="190" t="s">
        <v>24</v>
      </c>
      <c r="I77" s="190" t="s">
        <v>34</v>
      </c>
      <c r="J77" s="192" t="s">
        <v>35</v>
      </c>
    </row>
    <row r="78" spans="1:10" s="45" customFormat="1" ht="71.25" customHeight="1" hidden="1">
      <c r="A78" s="206">
        <v>1</v>
      </c>
      <c r="B78" s="190">
        <v>290</v>
      </c>
      <c r="C78" s="43" t="s">
        <v>43</v>
      </c>
      <c r="D78" s="363" t="s">
        <v>52</v>
      </c>
      <c r="E78" s="365"/>
      <c r="F78" s="33"/>
      <c r="G78" s="40"/>
      <c r="H78" s="35">
        <f>F78*G78</f>
        <v>0</v>
      </c>
      <c r="I78" s="38"/>
      <c r="J78" s="34"/>
    </row>
    <row r="79" spans="1:10" s="45" customFormat="1" ht="16.5" customHeight="1">
      <c r="A79" s="357" t="s">
        <v>53</v>
      </c>
      <c r="B79" s="358"/>
      <c r="C79" s="358"/>
      <c r="D79" s="358"/>
      <c r="E79" s="358"/>
      <c r="F79" s="358"/>
      <c r="G79" s="359"/>
      <c r="H79" s="44">
        <f>H78</f>
        <v>0</v>
      </c>
      <c r="I79" s="44">
        <f>I78</f>
        <v>0</v>
      </c>
      <c r="J79" s="44">
        <f>J78</f>
        <v>0</v>
      </c>
    </row>
    <row r="80" spans="1:10" s="45" customFormat="1" ht="16.5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</row>
    <row r="81" spans="1:10" s="45" customFormat="1" ht="16.5" customHeight="1">
      <c r="A81" s="361" t="s">
        <v>54</v>
      </c>
      <c r="B81" s="361"/>
      <c r="C81" s="361"/>
      <c r="D81" s="361"/>
      <c r="E81" s="361"/>
      <c r="F81" s="361"/>
      <c r="G81" s="361"/>
      <c r="H81" s="361"/>
      <c r="I81" s="361"/>
      <c r="J81" s="377"/>
    </row>
    <row r="82" spans="1:10" s="45" customFormat="1" ht="16.5" customHeight="1">
      <c r="A82" s="198"/>
      <c r="B82" s="198"/>
      <c r="C82" s="198"/>
      <c r="D82" s="198"/>
      <c r="E82" s="198"/>
      <c r="F82" s="198"/>
      <c r="G82" s="198"/>
      <c r="H82" s="198"/>
      <c r="I82" s="198"/>
      <c r="J82" s="198"/>
    </row>
    <row r="83" spans="1:10" s="45" customFormat="1" ht="16.5" customHeight="1">
      <c r="A83" s="371" t="s">
        <v>33</v>
      </c>
      <c r="B83" s="366" t="s">
        <v>21</v>
      </c>
      <c r="C83" s="369" t="s">
        <v>22</v>
      </c>
      <c r="D83" s="371" t="s">
        <v>187</v>
      </c>
      <c r="E83" s="371"/>
      <c r="F83" s="371" t="s">
        <v>55</v>
      </c>
      <c r="G83" s="371" t="s">
        <v>56</v>
      </c>
      <c r="H83" s="363" t="s">
        <v>193</v>
      </c>
      <c r="I83" s="364"/>
      <c r="J83" s="365"/>
    </row>
    <row r="84" spans="1:10" s="45" customFormat="1" ht="34.5" customHeight="1">
      <c r="A84" s="371"/>
      <c r="B84" s="367"/>
      <c r="C84" s="374"/>
      <c r="D84" s="371"/>
      <c r="E84" s="371"/>
      <c r="F84" s="371"/>
      <c r="G84" s="371"/>
      <c r="H84" s="190" t="s">
        <v>24</v>
      </c>
      <c r="I84" s="190" t="s">
        <v>34</v>
      </c>
      <c r="J84" s="192" t="s">
        <v>35</v>
      </c>
    </row>
    <row r="85" spans="1:10" s="45" customFormat="1" ht="28.5" customHeight="1" hidden="1">
      <c r="A85" s="206">
        <v>1</v>
      </c>
      <c r="B85" s="371">
        <v>290</v>
      </c>
      <c r="C85" s="43" t="s">
        <v>43</v>
      </c>
      <c r="D85" s="375" t="s">
        <v>57</v>
      </c>
      <c r="E85" s="376"/>
      <c r="F85" s="52"/>
      <c r="G85" s="53">
        <v>0.001</v>
      </c>
      <c r="H85" s="35">
        <f>F85*G85</f>
        <v>0</v>
      </c>
      <c r="I85" s="38"/>
      <c r="J85" s="34"/>
    </row>
    <row r="86" spans="1:10" s="45" customFormat="1" ht="28.5" customHeight="1" hidden="1">
      <c r="A86" s="206">
        <v>2</v>
      </c>
      <c r="B86" s="371"/>
      <c r="C86" s="43" t="s">
        <v>43</v>
      </c>
      <c r="D86" s="375" t="s">
        <v>58</v>
      </c>
      <c r="E86" s="376"/>
      <c r="F86" s="52"/>
      <c r="G86" s="53">
        <v>0.015</v>
      </c>
      <c r="H86" s="35">
        <f>F86*G86</f>
        <v>0</v>
      </c>
      <c r="I86" s="38"/>
      <c r="J86" s="34"/>
    </row>
    <row r="87" spans="1:10" s="45" customFormat="1" ht="16.5" customHeight="1">
      <c r="A87" s="357" t="s">
        <v>59</v>
      </c>
      <c r="B87" s="358"/>
      <c r="C87" s="358"/>
      <c r="D87" s="358"/>
      <c r="E87" s="358"/>
      <c r="F87" s="358"/>
      <c r="G87" s="359"/>
      <c r="H87" s="44">
        <f>H85+H86</f>
        <v>0</v>
      </c>
      <c r="I87" s="44">
        <f>I85</f>
        <v>0</v>
      </c>
      <c r="J87" s="44">
        <f>J85</f>
        <v>0</v>
      </c>
    </row>
    <row r="88" spans="1:10" s="45" customFormat="1" ht="21.75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</row>
    <row r="89" spans="1:10" s="45" customFormat="1" ht="16.5" customHeight="1">
      <c r="A89" s="361" t="s">
        <v>60</v>
      </c>
      <c r="B89" s="361"/>
      <c r="C89" s="361"/>
      <c r="D89" s="361"/>
      <c r="E89" s="361"/>
      <c r="F89" s="361"/>
      <c r="G89" s="361"/>
      <c r="H89" s="361"/>
      <c r="I89" s="361"/>
      <c r="J89" s="377"/>
    </row>
    <row r="90" spans="1:10" s="45" customFormat="1" ht="16.5" customHeight="1">
      <c r="A90" s="198"/>
      <c r="B90" s="198"/>
      <c r="C90" s="198"/>
      <c r="D90" s="198"/>
      <c r="E90" s="198"/>
      <c r="F90" s="198"/>
      <c r="G90" s="198"/>
      <c r="H90" s="198"/>
      <c r="I90" s="198"/>
      <c r="J90" s="198"/>
    </row>
    <row r="91" spans="1:10" s="45" customFormat="1" ht="16.5" customHeight="1">
      <c r="A91" s="371" t="s">
        <v>33</v>
      </c>
      <c r="B91" s="366" t="s">
        <v>21</v>
      </c>
      <c r="C91" s="369" t="s">
        <v>22</v>
      </c>
      <c r="D91" s="371" t="s">
        <v>187</v>
      </c>
      <c r="E91" s="371"/>
      <c r="F91" s="382" t="s">
        <v>61</v>
      </c>
      <c r="G91" s="366" t="s">
        <v>62</v>
      </c>
      <c r="H91" s="363" t="s">
        <v>193</v>
      </c>
      <c r="I91" s="364"/>
      <c r="J91" s="365"/>
    </row>
    <row r="92" spans="1:10" s="45" customFormat="1" ht="28.5" customHeight="1">
      <c r="A92" s="371"/>
      <c r="B92" s="367"/>
      <c r="C92" s="374"/>
      <c r="D92" s="371"/>
      <c r="E92" s="371"/>
      <c r="F92" s="383"/>
      <c r="G92" s="368"/>
      <c r="H92" s="190" t="s">
        <v>24</v>
      </c>
      <c r="I92" s="190" t="s">
        <v>63</v>
      </c>
      <c r="J92" s="192" t="s">
        <v>35</v>
      </c>
    </row>
    <row r="93" spans="1:10" ht="35.25" customHeight="1" hidden="1">
      <c r="A93" s="206">
        <v>1</v>
      </c>
      <c r="B93" s="366">
        <v>290</v>
      </c>
      <c r="C93" s="43" t="s">
        <v>43</v>
      </c>
      <c r="D93" s="379" t="s">
        <v>64</v>
      </c>
      <c r="E93" s="379"/>
      <c r="F93" s="54"/>
      <c r="G93" s="55"/>
      <c r="H93" s="40"/>
      <c r="I93" s="38"/>
      <c r="J93" s="34"/>
    </row>
    <row r="94" spans="1:10" ht="35.25" customHeight="1" hidden="1">
      <c r="A94" s="206">
        <v>2</v>
      </c>
      <c r="B94" s="367"/>
      <c r="C94" s="43" t="s">
        <v>43</v>
      </c>
      <c r="D94" s="380" t="s">
        <v>65</v>
      </c>
      <c r="E94" s="381"/>
      <c r="F94" s="36" t="s">
        <v>66</v>
      </c>
      <c r="G94" s="56" t="s">
        <v>66</v>
      </c>
      <c r="H94" s="40"/>
      <c r="I94" s="38"/>
      <c r="J94" s="34"/>
    </row>
    <row r="95" spans="1:10" ht="35.25" customHeight="1" hidden="1">
      <c r="A95" s="206">
        <v>3</v>
      </c>
      <c r="B95" s="368"/>
      <c r="C95" s="43" t="s">
        <v>43</v>
      </c>
      <c r="D95" s="380" t="s">
        <v>194</v>
      </c>
      <c r="E95" s="381"/>
      <c r="F95" s="36" t="s">
        <v>66</v>
      </c>
      <c r="G95" s="56" t="s">
        <v>66</v>
      </c>
      <c r="H95" s="40"/>
      <c r="I95" s="38"/>
      <c r="J95" s="34"/>
    </row>
    <row r="96" spans="1:10" ht="20.25" customHeight="1">
      <c r="A96" s="357" t="s">
        <v>67</v>
      </c>
      <c r="B96" s="358"/>
      <c r="C96" s="358"/>
      <c r="D96" s="358"/>
      <c r="E96" s="358"/>
      <c r="F96" s="358"/>
      <c r="G96" s="359"/>
      <c r="H96" s="57">
        <f>SUM(H93:H95)</f>
        <v>0</v>
      </c>
      <c r="I96" s="57">
        <f>SUM(I93:I95)</f>
        <v>0</v>
      </c>
      <c r="J96" s="57">
        <f>SUM(J93:J95)</f>
        <v>0</v>
      </c>
    </row>
    <row r="97" spans="1:10" ht="15.75" customHeight="1">
      <c r="A97" s="58"/>
      <c r="B97" s="58"/>
      <c r="C97" s="58"/>
      <c r="D97" s="58"/>
      <c r="E97" s="58"/>
      <c r="F97" s="59"/>
      <c r="G97" s="60"/>
      <c r="H97" s="60"/>
      <c r="I97" s="60"/>
      <c r="J97" s="60"/>
    </row>
    <row r="98" spans="1:10" ht="18" customHeight="1">
      <c r="A98" s="361" t="s">
        <v>68</v>
      </c>
      <c r="B98" s="361"/>
      <c r="C98" s="361"/>
      <c r="D98" s="361"/>
      <c r="E98" s="361"/>
      <c r="F98" s="361"/>
      <c r="G98" s="361"/>
      <c r="H98" s="361"/>
      <c r="I98" s="361"/>
      <c r="J98" s="377"/>
    </row>
    <row r="99" spans="1:10" ht="17.25" customHeight="1">
      <c r="A99" s="378"/>
      <c r="B99" s="378"/>
      <c r="C99" s="378"/>
      <c r="D99" s="378"/>
      <c r="E99" s="378"/>
      <c r="F99" s="378"/>
      <c r="G99" s="378"/>
      <c r="H99" s="378"/>
      <c r="I99" s="378"/>
      <c r="J99" s="378"/>
    </row>
    <row r="100" spans="1:10" ht="20.25" customHeight="1">
      <c r="A100" s="371" t="s">
        <v>33</v>
      </c>
      <c r="B100" s="366" t="s">
        <v>21</v>
      </c>
      <c r="C100" s="369" t="s">
        <v>22</v>
      </c>
      <c r="D100" s="369" t="s">
        <v>215</v>
      </c>
      <c r="E100" s="385"/>
      <c r="F100" s="385"/>
      <c r="G100" s="382"/>
      <c r="H100" s="363" t="s">
        <v>193</v>
      </c>
      <c r="I100" s="364"/>
      <c r="J100" s="365"/>
    </row>
    <row r="101" spans="1:10" ht="20.25" customHeight="1">
      <c r="A101" s="371"/>
      <c r="B101" s="367"/>
      <c r="C101" s="374"/>
      <c r="D101" s="370"/>
      <c r="E101" s="388"/>
      <c r="F101" s="388"/>
      <c r="G101" s="383"/>
      <c r="H101" s="190" t="s">
        <v>24</v>
      </c>
      <c r="I101" s="190" t="s">
        <v>24</v>
      </c>
      <c r="J101" s="192" t="s">
        <v>35</v>
      </c>
    </row>
    <row r="102" spans="1:10" ht="29.25" customHeight="1" hidden="1">
      <c r="A102" s="206">
        <v>1</v>
      </c>
      <c r="B102" s="190">
        <v>290</v>
      </c>
      <c r="C102" s="43" t="s">
        <v>43</v>
      </c>
      <c r="D102" s="61" t="s">
        <v>69</v>
      </c>
      <c r="E102" s="54"/>
      <c r="F102" s="54"/>
      <c r="G102" s="55"/>
      <c r="H102" s="40"/>
      <c r="I102" s="38"/>
      <c r="J102" s="34"/>
    </row>
    <row r="103" spans="1:10" ht="21" customHeight="1">
      <c r="A103" s="357" t="s">
        <v>70</v>
      </c>
      <c r="B103" s="358"/>
      <c r="C103" s="358"/>
      <c r="D103" s="358"/>
      <c r="E103" s="358"/>
      <c r="F103" s="358"/>
      <c r="G103" s="359"/>
      <c r="H103" s="57">
        <f>SUM(H100)</f>
        <v>0</v>
      </c>
      <c r="I103" s="57">
        <f>SUM(I100)</f>
        <v>0</v>
      </c>
      <c r="J103" s="57">
        <f>SUM(J100)</f>
        <v>0</v>
      </c>
    </row>
    <row r="104" spans="1:10" ht="29.25" customHeight="1">
      <c r="A104" s="47"/>
      <c r="B104" s="204"/>
      <c r="C104" s="63"/>
      <c r="D104" s="64"/>
      <c r="E104" s="64"/>
      <c r="F104" s="64"/>
      <c r="G104" s="65"/>
      <c r="H104" s="66"/>
      <c r="I104" s="67"/>
      <c r="J104" s="68"/>
    </row>
    <row r="105" spans="1:10" ht="33.75" customHeight="1">
      <c r="A105" s="361" t="s">
        <v>71</v>
      </c>
      <c r="B105" s="361"/>
      <c r="C105" s="361"/>
      <c r="D105" s="361"/>
      <c r="E105" s="361"/>
      <c r="F105" s="361"/>
      <c r="G105" s="361"/>
      <c r="H105" s="361"/>
      <c r="I105" s="361"/>
      <c r="J105" s="377"/>
    </row>
    <row r="106" spans="1:10" ht="18" customHeight="1">
      <c r="A106" s="198"/>
      <c r="B106" s="198"/>
      <c r="C106" s="198"/>
      <c r="D106" s="198"/>
      <c r="E106" s="198"/>
      <c r="F106" s="198"/>
      <c r="G106" s="198"/>
      <c r="H106" s="198"/>
      <c r="I106" s="198"/>
      <c r="J106" s="198"/>
    </row>
    <row r="107" spans="1:10" ht="33.75" customHeight="1">
      <c r="A107" s="371" t="s">
        <v>33</v>
      </c>
      <c r="B107" s="366" t="s">
        <v>21</v>
      </c>
      <c r="C107" s="369" t="s">
        <v>22</v>
      </c>
      <c r="D107" s="371" t="s">
        <v>216</v>
      </c>
      <c r="E107" s="371" t="s">
        <v>195</v>
      </c>
      <c r="F107" s="371" t="s">
        <v>72</v>
      </c>
      <c r="G107" s="371" t="s">
        <v>73</v>
      </c>
      <c r="H107" s="363" t="s">
        <v>193</v>
      </c>
      <c r="I107" s="364"/>
      <c r="J107" s="365"/>
    </row>
    <row r="108" spans="1:10" ht="33.75" customHeight="1">
      <c r="A108" s="371"/>
      <c r="B108" s="367"/>
      <c r="C108" s="374"/>
      <c r="D108" s="371"/>
      <c r="E108" s="371"/>
      <c r="F108" s="371"/>
      <c r="G108" s="371"/>
      <c r="H108" s="190" t="s">
        <v>24</v>
      </c>
      <c r="I108" s="190" t="s">
        <v>34</v>
      </c>
      <c r="J108" s="192" t="s">
        <v>35</v>
      </c>
    </row>
    <row r="109" spans="1:10" ht="40.5" customHeight="1" hidden="1">
      <c r="A109" s="206">
        <v>1</v>
      </c>
      <c r="B109" s="190">
        <v>225</v>
      </c>
      <c r="C109" s="193" t="s">
        <v>74</v>
      </c>
      <c r="D109" s="70" t="s">
        <v>75</v>
      </c>
      <c r="E109" s="71"/>
      <c r="F109" s="33"/>
      <c r="G109" s="40"/>
      <c r="H109" s="35">
        <f>F109*G109</f>
        <v>0</v>
      </c>
      <c r="I109" s="38"/>
      <c r="J109" s="34"/>
    </row>
    <row r="110" spans="1:10" ht="26.25" customHeight="1" hidden="1">
      <c r="A110" s="206">
        <v>2</v>
      </c>
      <c r="B110" s="190">
        <v>226</v>
      </c>
      <c r="C110" s="193" t="s">
        <v>41</v>
      </c>
      <c r="D110" s="70" t="s">
        <v>76</v>
      </c>
      <c r="E110" s="71"/>
      <c r="F110" s="33"/>
      <c r="G110" s="40"/>
      <c r="H110" s="35">
        <f>F110*G110</f>
        <v>0</v>
      </c>
      <c r="I110" s="38"/>
      <c r="J110" s="34"/>
    </row>
    <row r="111" spans="1:10" ht="23.25" customHeight="1">
      <c r="A111" s="357" t="s">
        <v>77</v>
      </c>
      <c r="B111" s="358"/>
      <c r="C111" s="358"/>
      <c r="D111" s="358"/>
      <c r="E111" s="358"/>
      <c r="F111" s="358"/>
      <c r="G111" s="359"/>
      <c r="H111" s="44">
        <f>SUM(H109:H110)</f>
        <v>0</v>
      </c>
      <c r="I111" s="44">
        <f>SUM(I109:I110)</f>
        <v>0</v>
      </c>
      <c r="J111" s="44">
        <f>SUM(J109:J110)</f>
        <v>0</v>
      </c>
    </row>
    <row r="112" spans="1:10" ht="23.25" customHeight="1">
      <c r="A112" s="198"/>
      <c r="B112" s="198"/>
      <c r="C112" s="198"/>
      <c r="D112" s="198"/>
      <c r="E112" s="198"/>
      <c r="F112" s="198"/>
      <c r="G112" s="198"/>
      <c r="H112" s="198"/>
      <c r="I112" s="198"/>
      <c r="J112" s="198"/>
    </row>
    <row r="113" spans="1:10" ht="35.25" customHeight="1">
      <c r="A113" s="361" t="s">
        <v>78</v>
      </c>
      <c r="B113" s="361"/>
      <c r="C113" s="361"/>
      <c r="D113" s="361"/>
      <c r="E113" s="361"/>
      <c r="F113" s="361"/>
      <c r="G113" s="361"/>
      <c r="H113" s="361"/>
      <c r="I113" s="361"/>
      <c r="J113" s="361"/>
    </row>
    <row r="114" spans="1:10" ht="23.25" customHeight="1">
      <c r="A114" s="198"/>
      <c r="B114" s="198"/>
      <c r="C114" s="198"/>
      <c r="D114" s="198"/>
      <c r="E114" s="198"/>
      <c r="F114" s="198"/>
      <c r="G114" s="198"/>
      <c r="H114" s="198"/>
      <c r="I114" s="198"/>
      <c r="J114" s="198"/>
    </row>
    <row r="115" spans="1:10" ht="23.25" customHeight="1">
      <c r="A115" s="371" t="s">
        <v>33</v>
      </c>
      <c r="B115" s="366" t="s">
        <v>21</v>
      </c>
      <c r="C115" s="369" t="s">
        <v>22</v>
      </c>
      <c r="D115" s="371" t="s">
        <v>215</v>
      </c>
      <c r="E115" s="371" t="s">
        <v>195</v>
      </c>
      <c r="F115" s="371" t="s">
        <v>72</v>
      </c>
      <c r="G115" s="371" t="s">
        <v>73</v>
      </c>
      <c r="H115" s="363" t="s">
        <v>193</v>
      </c>
      <c r="I115" s="364"/>
      <c r="J115" s="365"/>
    </row>
    <row r="116" spans="1:10" ht="33.75" customHeight="1">
      <c r="A116" s="371"/>
      <c r="B116" s="367"/>
      <c r="C116" s="374"/>
      <c r="D116" s="371"/>
      <c r="E116" s="371"/>
      <c r="F116" s="371"/>
      <c r="G116" s="371"/>
      <c r="H116" s="190" t="s">
        <v>24</v>
      </c>
      <c r="I116" s="190" t="s">
        <v>63</v>
      </c>
      <c r="J116" s="192" t="s">
        <v>35</v>
      </c>
    </row>
    <row r="117" spans="1:10" ht="39" customHeight="1" hidden="1">
      <c r="A117" s="206">
        <v>1</v>
      </c>
      <c r="B117" s="190">
        <v>226</v>
      </c>
      <c r="C117" s="193" t="s">
        <v>41</v>
      </c>
      <c r="D117" s="70"/>
      <c r="E117" s="71"/>
      <c r="F117" s="33"/>
      <c r="G117" s="40"/>
      <c r="H117" s="35">
        <f>G117*F117</f>
        <v>0</v>
      </c>
      <c r="I117" s="38"/>
      <c r="J117" s="34"/>
    </row>
    <row r="118" spans="1:10" ht="33.75" customHeight="1">
      <c r="A118" s="357" t="s">
        <v>79</v>
      </c>
      <c r="B118" s="358"/>
      <c r="C118" s="358"/>
      <c r="D118" s="358"/>
      <c r="E118" s="358"/>
      <c r="F118" s="358"/>
      <c r="G118" s="359"/>
      <c r="H118" s="44">
        <f>SUM(H116:H117)</f>
        <v>0</v>
      </c>
      <c r="I118" s="44">
        <f>SUM(I116:I117)</f>
        <v>0</v>
      </c>
      <c r="J118" s="44">
        <f>SUM(J116:J117)</f>
        <v>0</v>
      </c>
    </row>
    <row r="119" spans="1:10" ht="17.25" customHeight="1">
      <c r="A119" s="58"/>
      <c r="B119" s="58"/>
      <c r="C119" s="58"/>
      <c r="D119" s="58"/>
      <c r="E119" s="58"/>
      <c r="F119" s="59"/>
      <c r="G119" s="60"/>
      <c r="H119" s="60"/>
      <c r="I119" s="60"/>
      <c r="J119" s="60"/>
    </row>
    <row r="120" spans="1:10" ht="33" customHeight="1">
      <c r="A120" s="361" t="s">
        <v>80</v>
      </c>
      <c r="B120" s="361"/>
      <c r="C120" s="361"/>
      <c r="D120" s="361"/>
      <c r="E120" s="361"/>
      <c r="F120" s="361"/>
      <c r="G120" s="361"/>
      <c r="H120" s="361"/>
      <c r="I120" s="361"/>
      <c r="J120" s="377"/>
    </row>
    <row r="121" spans="1:10" ht="17.25" customHeight="1">
      <c r="A121" s="384" t="s">
        <v>81</v>
      </c>
      <c r="B121" s="384"/>
      <c r="C121" s="384"/>
      <c r="D121" s="384"/>
      <c r="E121" s="384"/>
      <c r="F121" s="384"/>
      <c r="G121" s="384"/>
      <c r="H121" s="384"/>
      <c r="I121" s="384"/>
      <c r="J121" s="384"/>
    </row>
    <row r="122" spans="1:10" ht="17.25" customHeight="1">
      <c r="A122" s="203"/>
      <c r="B122" s="203"/>
      <c r="C122" s="203"/>
      <c r="D122" s="203"/>
      <c r="E122" s="203"/>
      <c r="F122" s="203"/>
      <c r="G122" s="203"/>
      <c r="H122" s="203"/>
      <c r="I122" s="203"/>
      <c r="J122" s="203"/>
    </row>
    <row r="123" spans="1:10" ht="17.25" customHeight="1">
      <c r="A123" s="371" t="s">
        <v>33</v>
      </c>
      <c r="B123" s="369" t="s">
        <v>82</v>
      </c>
      <c r="C123" s="385"/>
      <c r="D123" s="382"/>
      <c r="E123" s="371" t="s">
        <v>212</v>
      </c>
      <c r="F123" s="371" t="s">
        <v>213</v>
      </c>
      <c r="G123" s="371" t="s">
        <v>214</v>
      </c>
      <c r="H123" s="389" t="s">
        <v>193</v>
      </c>
      <c r="I123" s="390"/>
      <c r="J123" s="391"/>
    </row>
    <row r="124" spans="1:10" ht="15" customHeight="1">
      <c r="A124" s="371"/>
      <c r="B124" s="374"/>
      <c r="C124" s="386"/>
      <c r="D124" s="387"/>
      <c r="E124" s="371"/>
      <c r="F124" s="371"/>
      <c r="G124" s="371"/>
      <c r="H124" s="371" t="s">
        <v>24</v>
      </c>
      <c r="I124" s="398" t="s">
        <v>34</v>
      </c>
      <c r="J124" s="398" t="s">
        <v>26</v>
      </c>
    </row>
    <row r="125" spans="1:10" ht="6.75" customHeight="1">
      <c r="A125" s="371"/>
      <c r="B125" s="370"/>
      <c r="C125" s="388"/>
      <c r="D125" s="383"/>
      <c r="E125" s="371"/>
      <c r="F125" s="371"/>
      <c r="G125" s="371"/>
      <c r="H125" s="371"/>
      <c r="I125" s="398"/>
      <c r="J125" s="398"/>
    </row>
    <row r="126" spans="1:10" ht="12.75">
      <c r="A126" s="190">
        <v>1</v>
      </c>
      <c r="B126" s="363">
        <v>2</v>
      </c>
      <c r="C126" s="364"/>
      <c r="D126" s="365"/>
      <c r="E126" s="194">
        <v>3</v>
      </c>
      <c r="F126" s="194">
        <v>4</v>
      </c>
      <c r="G126" s="194">
        <v>5</v>
      </c>
      <c r="H126" s="194" t="s">
        <v>84</v>
      </c>
      <c r="I126" s="206">
        <v>7</v>
      </c>
      <c r="J126" s="187">
        <v>8</v>
      </c>
    </row>
    <row r="127" spans="1:10" ht="33.75" customHeight="1" hidden="1">
      <c r="A127" s="206">
        <v>1</v>
      </c>
      <c r="B127" s="375" t="s">
        <v>85</v>
      </c>
      <c r="C127" s="399"/>
      <c r="D127" s="376"/>
      <c r="E127" s="202"/>
      <c r="F127" s="74"/>
      <c r="G127" s="33"/>
      <c r="H127" s="52">
        <f>(E127*F127)*G127</f>
        <v>0</v>
      </c>
      <c r="I127" s="37"/>
      <c r="J127" s="75"/>
    </row>
    <row r="128" spans="1:10" ht="18.75" customHeight="1" hidden="1">
      <c r="A128" s="206"/>
      <c r="B128" s="392"/>
      <c r="C128" s="393"/>
      <c r="D128" s="394"/>
      <c r="E128" s="76"/>
      <c r="F128" s="34"/>
      <c r="G128" s="34"/>
      <c r="H128" s="52">
        <f aca="true" t="shared" si="0" ref="H128:H137">(E128*F128)*G128</f>
        <v>0</v>
      </c>
      <c r="I128" s="37"/>
      <c r="J128" s="75"/>
    </row>
    <row r="129" spans="1:10" ht="12" customHeight="1" hidden="1">
      <c r="A129" s="206">
        <v>2</v>
      </c>
      <c r="B129" s="392" t="s">
        <v>86</v>
      </c>
      <c r="C129" s="393"/>
      <c r="D129" s="394"/>
      <c r="E129" s="76"/>
      <c r="F129" s="34"/>
      <c r="G129" s="56"/>
      <c r="H129" s="52">
        <f t="shared" si="0"/>
        <v>0</v>
      </c>
      <c r="I129" s="34"/>
      <c r="J129" s="34"/>
    </row>
    <row r="130" spans="1:10" ht="12.75" hidden="1">
      <c r="A130" s="206">
        <v>3</v>
      </c>
      <c r="B130" s="392" t="s">
        <v>196</v>
      </c>
      <c r="C130" s="393"/>
      <c r="D130" s="394"/>
      <c r="E130" s="76"/>
      <c r="F130" s="34"/>
      <c r="G130" s="56"/>
      <c r="H130" s="52">
        <f t="shared" si="0"/>
        <v>0</v>
      </c>
      <c r="I130" s="34"/>
      <c r="J130" s="34"/>
    </row>
    <row r="131" spans="1:10" ht="12.75" hidden="1">
      <c r="A131" s="206">
        <v>4</v>
      </c>
      <c r="B131" s="392" t="s">
        <v>87</v>
      </c>
      <c r="C131" s="393"/>
      <c r="D131" s="394"/>
      <c r="E131" s="76"/>
      <c r="F131" s="34"/>
      <c r="G131" s="56"/>
      <c r="H131" s="52">
        <f t="shared" si="0"/>
        <v>0</v>
      </c>
      <c r="I131" s="34"/>
      <c r="J131" s="34"/>
    </row>
    <row r="132" spans="1:10" ht="12.75" hidden="1">
      <c r="A132" s="206">
        <v>5</v>
      </c>
      <c r="B132" s="392" t="s">
        <v>88</v>
      </c>
      <c r="C132" s="393"/>
      <c r="D132" s="394"/>
      <c r="E132" s="76"/>
      <c r="F132" s="34"/>
      <c r="G132" s="56"/>
      <c r="H132" s="52">
        <f t="shared" si="0"/>
        <v>0</v>
      </c>
      <c r="I132" s="34"/>
      <c r="J132" s="34"/>
    </row>
    <row r="133" spans="1:10" ht="12.75" hidden="1">
      <c r="A133" s="206">
        <v>6</v>
      </c>
      <c r="B133" s="392" t="s">
        <v>89</v>
      </c>
      <c r="C133" s="393"/>
      <c r="D133" s="394"/>
      <c r="E133" s="76"/>
      <c r="F133" s="34"/>
      <c r="G133" s="56"/>
      <c r="H133" s="52">
        <f t="shared" si="0"/>
        <v>0</v>
      </c>
      <c r="I133" s="34"/>
      <c r="J133" s="34"/>
    </row>
    <row r="134" spans="1:10" ht="12.75" hidden="1">
      <c r="A134" s="206">
        <v>7</v>
      </c>
      <c r="B134" s="392" t="s">
        <v>90</v>
      </c>
      <c r="C134" s="393"/>
      <c r="D134" s="394"/>
      <c r="E134" s="76"/>
      <c r="F134" s="34"/>
      <c r="G134" s="56"/>
      <c r="H134" s="52">
        <f t="shared" si="0"/>
        <v>0</v>
      </c>
      <c r="I134" s="34"/>
      <c r="J134" s="34"/>
    </row>
    <row r="135" spans="1:10" ht="12.75" hidden="1">
      <c r="A135" s="206">
        <v>8</v>
      </c>
      <c r="B135" s="392" t="s">
        <v>91</v>
      </c>
      <c r="C135" s="402"/>
      <c r="D135" s="403"/>
      <c r="E135" s="76"/>
      <c r="F135" s="34"/>
      <c r="G135" s="56"/>
      <c r="H135" s="52">
        <f t="shared" si="0"/>
        <v>0</v>
      </c>
      <c r="I135" s="34"/>
      <c r="J135" s="34"/>
    </row>
    <row r="136" spans="1:10" ht="12.75" hidden="1">
      <c r="A136" s="206">
        <v>9</v>
      </c>
      <c r="B136" s="392" t="s">
        <v>92</v>
      </c>
      <c r="C136" s="402"/>
      <c r="D136" s="403"/>
      <c r="E136" s="76"/>
      <c r="F136" s="34"/>
      <c r="G136" s="56"/>
      <c r="H136" s="52">
        <f t="shared" si="0"/>
        <v>0</v>
      </c>
      <c r="I136" s="34"/>
      <c r="J136" s="34"/>
    </row>
    <row r="137" spans="1:10" ht="12.75" hidden="1">
      <c r="A137" s="206">
        <v>10</v>
      </c>
      <c r="B137" s="392" t="s">
        <v>197</v>
      </c>
      <c r="C137" s="393"/>
      <c r="D137" s="394"/>
      <c r="E137" s="76"/>
      <c r="F137" s="34"/>
      <c r="G137" s="34"/>
      <c r="H137" s="52">
        <f t="shared" si="0"/>
        <v>0</v>
      </c>
      <c r="I137" s="34"/>
      <c r="J137" s="34"/>
    </row>
    <row r="138" spans="1:10" ht="19.5" customHeight="1">
      <c r="A138" s="404" t="s">
        <v>93</v>
      </c>
      <c r="B138" s="405"/>
      <c r="C138" s="405"/>
      <c r="D138" s="405"/>
      <c r="E138" s="405"/>
      <c r="F138" s="405"/>
      <c r="G138" s="406"/>
      <c r="H138" s="44">
        <f>SUM(H127:H137)</f>
        <v>0</v>
      </c>
      <c r="I138" s="44">
        <f>SUM(I127:I137)</f>
        <v>0</v>
      </c>
      <c r="J138" s="44">
        <f>SUM(J127:J137)</f>
        <v>0</v>
      </c>
    </row>
    <row r="139" spans="1:10" ht="12.75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ht="38.25" hidden="1">
      <c r="A140" s="197" t="s">
        <v>33</v>
      </c>
      <c r="B140" s="368" t="s">
        <v>82</v>
      </c>
      <c r="C140" s="368"/>
      <c r="D140" s="368"/>
      <c r="E140" s="197"/>
      <c r="F140" s="197" t="s">
        <v>94</v>
      </c>
      <c r="G140" s="200" t="s">
        <v>95</v>
      </c>
      <c r="H140" s="200" t="s">
        <v>96</v>
      </c>
      <c r="I140" s="77" t="s">
        <v>24</v>
      </c>
      <c r="J140" s="77" t="s">
        <v>26</v>
      </c>
    </row>
    <row r="141" spans="1:10" ht="12.75" hidden="1">
      <c r="A141" s="190">
        <v>1</v>
      </c>
      <c r="B141" s="371">
        <v>2</v>
      </c>
      <c r="C141" s="371"/>
      <c r="D141" s="371"/>
      <c r="E141" s="194"/>
      <c r="F141" s="194">
        <v>5</v>
      </c>
      <c r="G141" s="196">
        <v>6</v>
      </c>
      <c r="H141" s="194" t="s">
        <v>97</v>
      </c>
      <c r="I141" s="210"/>
      <c r="J141" s="210"/>
    </row>
    <row r="142" spans="1:10" ht="54.75" customHeight="1" hidden="1">
      <c r="A142" s="206">
        <v>1</v>
      </c>
      <c r="B142" s="407" t="s">
        <v>98</v>
      </c>
      <c r="C142" s="407"/>
      <c r="D142" s="407"/>
      <c r="E142" s="79"/>
      <c r="F142" s="37"/>
      <c r="G142" s="37"/>
      <c r="H142" s="61"/>
      <c r="I142" s="75"/>
      <c r="J142" s="75"/>
    </row>
    <row r="143" spans="1:8" ht="14.25" customHeight="1" hidden="1">
      <c r="A143" s="47"/>
      <c r="B143" s="80"/>
      <c r="C143" s="80"/>
      <c r="D143" s="80"/>
      <c r="E143" s="80"/>
      <c r="F143" s="47"/>
      <c r="G143" s="81"/>
      <c r="H143" s="82"/>
    </row>
    <row r="144" spans="1:10" ht="12.75">
      <c r="A144" s="400" t="s">
        <v>99</v>
      </c>
      <c r="B144" s="400"/>
      <c r="C144" s="400"/>
      <c r="D144" s="400"/>
      <c r="E144" s="400"/>
      <c r="F144" s="400"/>
      <c r="G144" s="400"/>
      <c r="H144" s="400"/>
      <c r="I144" s="400"/>
      <c r="J144" s="400"/>
    </row>
    <row r="145" spans="1:10" ht="12.75">
      <c r="A145" s="207"/>
      <c r="B145" s="207"/>
      <c r="C145" s="207"/>
      <c r="D145" s="207"/>
      <c r="E145" s="207"/>
      <c r="F145" s="207"/>
      <c r="G145" s="207"/>
      <c r="H145" s="207"/>
      <c r="I145" s="207"/>
      <c r="J145" s="207"/>
    </row>
    <row r="146" spans="1:10" ht="19.5" customHeight="1">
      <c r="A146" s="371" t="s">
        <v>33</v>
      </c>
      <c r="B146" s="369" t="s">
        <v>211</v>
      </c>
      <c r="C146" s="385"/>
      <c r="D146" s="385"/>
      <c r="E146" s="371" t="s">
        <v>100</v>
      </c>
      <c r="F146" s="371" t="s">
        <v>101</v>
      </c>
      <c r="G146" s="401" t="s">
        <v>102</v>
      </c>
      <c r="H146" s="398" t="s">
        <v>193</v>
      </c>
      <c r="I146" s="398"/>
      <c r="J146" s="398"/>
    </row>
    <row r="147" spans="1:10" ht="36.75" customHeight="1">
      <c r="A147" s="371"/>
      <c r="B147" s="370"/>
      <c r="C147" s="388"/>
      <c r="D147" s="388"/>
      <c r="E147" s="371"/>
      <c r="F147" s="371"/>
      <c r="G147" s="401"/>
      <c r="H147" s="190" t="s">
        <v>103</v>
      </c>
      <c r="I147" s="206" t="s">
        <v>34</v>
      </c>
      <c r="J147" s="206" t="s">
        <v>26</v>
      </c>
    </row>
    <row r="148" spans="1:10" ht="12.75">
      <c r="A148" s="190">
        <v>1</v>
      </c>
      <c r="B148" s="363">
        <v>2</v>
      </c>
      <c r="C148" s="364"/>
      <c r="D148" s="364"/>
      <c r="E148" s="70">
        <v>3</v>
      </c>
      <c r="F148" s="194">
        <v>4</v>
      </c>
      <c r="G148" s="205">
        <v>5</v>
      </c>
      <c r="H148" s="206">
        <v>6</v>
      </c>
      <c r="I148" s="187">
        <v>7</v>
      </c>
      <c r="J148" s="187">
        <v>8</v>
      </c>
    </row>
    <row r="149" spans="1:10" ht="17.25" customHeight="1" hidden="1">
      <c r="A149" s="206">
        <v>1</v>
      </c>
      <c r="B149" s="375" t="s">
        <v>104</v>
      </c>
      <c r="C149" s="399"/>
      <c r="D149" s="399"/>
      <c r="E149" s="190" t="s">
        <v>66</v>
      </c>
      <c r="F149" s="205"/>
      <c r="G149" s="205"/>
      <c r="H149" s="84">
        <f>F149*G149</f>
        <v>0</v>
      </c>
      <c r="I149" s="210"/>
      <c r="J149" s="210"/>
    </row>
    <row r="150" spans="1:10" ht="15.75" customHeight="1" hidden="1">
      <c r="A150" s="206">
        <v>2</v>
      </c>
      <c r="B150" s="375" t="s">
        <v>105</v>
      </c>
      <c r="C150" s="399"/>
      <c r="D150" s="399"/>
      <c r="E150" s="70"/>
      <c r="F150" s="205"/>
      <c r="G150" s="205"/>
      <c r="H150" s="84">
        <f>E150*F150*G150</f>
        <v>0</v>
      </c>
      <c r="I150" s="210"/>
      <c r="J150" s="210"/>
    </row>
    <row r="151" spans="1:10" ht="21.75" customHeight="1" hidden="1">
      <c r="A151" s="206">
        <v>3</v>
      </c>
      <c r="B151" s="375" t="s">
        <v>40</v>
      </c>
      <c r="C151" s="399"/>
      <c r="D151" s="399"/>
      <c r="E151" s="70"/>
      <c r="F151" s="205"/>
      <c r="G151" s="205"/>
      <c r="H151" s="84">
        <f>E151*F151*G151</f>
        <v>0</v>
      </c>
      <c r="I151" s="210"/>
      <c r="J151" s="210"/>
    </row>
    <row r="152" spans="1:10" ht="19.5" customHeight="1">
      <c r="A152" s="404" t="s">
        <v>106</v>
      </c>
      <c r="B152" s="405"/>
      <c r="C152" s="405"/>
      <c r="D152" s="405"/>
      <c r="E152" s="405"/>
      <c r="F152" s="405"/>
      <c r="G152" s="406"/>
      <c r="H152" s="85">
        <f>H149+H150+H151</f>
        <v>0</v>
      </c>
      <c r="I152" s="85">
        <f>I149+I150+I151</f>
        <v>0</v>
      </c>
      <c r="J152" s="85">
        <f>J149+J150+J151</f>
        <v>0</v>
      </c>
    </row>
    <row r="153" spans="1:10" ht="12.75">
      <c r="A153" s="86"/>
      <c r="B153" s="48"/>
      <c r="C153" s="48"/>
      <c r="D153" s="48"/>
      <c r="E153" s="48"/>
      <c r="F153" s="48"/>
      <c r="G153" s="48"/>
      <c r="H153" s="48"/>
      <c r="I153" s="48"/>
      <c r="J153" s="48"/>
    </row>
    <row r="154" spans="1:10" ht="12.75">
      <c r="A154" s="87" t="s">
        <v>107</v>
      </c>
      <c r="B154" s="87"/>
      <c r="C154" s="87"/>
      <c r="D154" s="87"/>
      <c r="E154" s="87"/>
      <c r="F154" s="87"/>
      <c r="G154" s="87"/>
      <c r="H154" s="87"/>
      <c r="I154" s="87"/>
      <c r="J154" s="87"/>
    </row>
    <row r="155" spans="1:10" ht="16.5" customHeight="1">
      <c r="A155" s="207"/>
      <c r="B155" s="207"/>
      <c r="C155" s="207"/>
      <c r="D155" s="207"/>
      <c r="E155" s="207"/>
      <c r="F155" s="207"/>
      <c r="G155" s="207"/>
      <c r="H155" s="207"/>
      <c r="I155" s="207"/>
      <c r="J155" s="207"/>
    </row>
    <row r="156" spans="1:10" ht="23.25" customHeight="1">
      <c r="A156" s="371" t="s">
        <v>33</v>
      </c>
      <c r="B156" s="371" t="s">
        <v>211</v>
      </c>
      <c r="C156" s="408"/>
      <c r="D156" s="408"/>
      <c r="E156" s="371" t="s">
        <v>83</v>
      </c>
      <c r="F156" s="371" t="s">
        <v>190</v>
      </c>
      <c r="G156" s="371" t="s">
        <v>198</v>
      </c>
      <c r="H156" s="398" t="s">
        <v>193</v>
      </c>
      <c r="I156" s="398"/>
      <c r="J156" s="398"/>
    </row>
    <row r="157" spans="1:10" ht="24" customHeight="1">
      <c r="A157" s="408"/>
      <c r="B157" s="408"/>
      <c r="C157" s="408"/>
      <c r="D157" s="408"/>
      <c r="E157" s="408"/>
      <c r="F157" s="408"/>
      <c r="G157" s="408"/>
      <c r="H157" s="190" t="s">
        <v>103</v>
      </c>
      <c r="I157" s="206" t="s">
        <v>34</v>
      </c>
      <c r="J157" s="206" t="s">
        <v>26</v>
      </c>
    </row>
    <row r="158" spans="1:10" ht="12.75">
      <c r="A158" s="191">
        <v>1</v>
      </c>
      <c r="B158" s="369">
        <v>2</v>
      </c>
      <c r="C158" s="385"/>
      <c r="D158" s="382"/>
      <c r="E158" s="199">
        <v>4</v>
      </c>
      <c r="F158" s="191">
        <v>5</v>
      </c>
      <c r="G158" s="192">
        <v>6</v>
      </c>
      <c r="H158" s="191" t="s">
        <v>108</v>
      </c>
      <c r="I158" s="213">
        <v>8</v>
      </c>
      <c r="J158" s="213">
        <v>9</v>
      </c>
    </row>
    <row r="159" spans="1:13" ht="24" customHeight="1" hidden="1">
      <c r="A159" s="206">
        <v>1</v>
      </c>
      <c r="B159" s="407" t="s">
        <v>109</v>
      </c>
      <c r="C159" s="407"/>
      <c r="D159" s="407"/>
      <c r="E159" s="209" t="s">
        <v>110</v>
      </c>
      <c r="F159" s="56"/>
      <c r="G159" s="92"/>
      <c r="H159" s="93">
        <f>F159*G159</f>
        <v>0</v>
      </c>
      <c r="I159" s="93"/>
      <c r="J159" s="93"/>
      <c r="M159" s="94"/>
    </row>
    <row r="160" spans="1:13" ht="24" customHeight="1" hidden="1">
      <c r="A160" s="206">
        <v>2</v>
      </c>
      <c r="B160" s="407" t="s">
        <v>111</v>
      </c>
      <c r="C160" s="407"/>
      <c r="D160" s="407"/>
      <c r="E160" s="209" t="s">
        <v>112</v>
      </c>
      <c r="F160" s="56"/>
      <c r="G160" s="92"/>
      <c r="H160" s="93">
        <f>F160*G160</f>
        <v>0</v>
      </c>
      <c r="I160" s="93"/>
      <c r="J160" s="93"/>
      <c r="L160" s="95"/>
      <c r="M160" s="94"/>
    </row>
    <row r="161" spans="1:13" ht="24" customHeight="1" hidden="1">
      <c r="A161" s="206">
        <v>3</v>
      </c>
      <c r="B161" s="407" t="s">
        <v>113</v>
      </c>
      <c r="C161" s="407"/>
      <c r="D161" s="407"/>
      <c r="E161" s="209" t="s">
        <v>112</v>
      </c>
      <c r="F161" s="56"/>
      <c r="G161" s="92"/>
      <c r="H161" s="93">
        <f>F161*G161</f>
        <v>0</v>
      </c>
      <c r="I161" s="93"/>
      <c r="J161" s="93"/>
      <c r="L161" s="95"/>
      <c r="M161" s="94"/>
    </row>
    <row r="162" spans="1:12" ht="24" customHeight="1" hidden="1">
      <c r="A162" s="206">
        <v>4</v>
      </c>
      <c r="B162" s="410" t="s">
        <v>114</v>
      </c>
      <c r="C162" s="410"/>
      <c r="D162" s="410"/>
      <c r="E162" s="212" t="s">
        <v>115</v>
      </c>
      <c r="F162" s="56"/>
      <c r="G162" s="92"/>
      <c r="H162" s="93">
        <f>F162*G162</f>
        <v>0</v>
      </c>
      <c r="I162" s="93"/>
      <c r="J162" s="93"/>
      <c r="L162" s="95"/>
    </row>
    <row r="163" spans="1:10" ht="15" customHeight="1">
      <c r="A163" s="404" t="s">
        <v>116</v>
      </c>
      <c r="B163" s="405"/>
      <c r="C163" s="405"/>
      <c r="D163" s="405"/>
      <c r="E163" s="405"/>
      <c r="F163" s="405"/>
      <c r="G163" s="406"/>
      <c r="H163" s="96">
        <f>H159+H160+H161+H162</f>
        <v>0</v>
      </c>
      <c r="I163" s="97">
        <f>SUM(I159:I162)</f>
        <v>0</v>
      </c>
      <c r="J163" s="97">
        <f>SUM(J159:J162)</f>
        <v>0</v>
      </c>
    </row>
    <row r="164" spans="1:10" ht="15.75">
      <c r="A164" s="47"/>
      <c r="B164" s="98"/>
      <c r="C164" s="47"/>
      <c r="D164" s="47"/>
      <c r="E164" s="47"/>
      <c r="F164" s="47"/>
      <c r="G164" s="81"/>
      <c r="H164" s="47"/>
      <c r="I164" s="48"/>
      <c r="J164" s="48"/>
    </row>
    <row r="165" spans="1:10" ht="12.75">
      <c r="A165" s="409" t="s">
        <v>117</v>
      </c>
      <c r="B165" s="409"/>
      <c r="C165" s="409"/>
      <c r="D165" s="409"/>
      <c r="E165" s="409"/>
      <c r="F165" s="409"/>
      <c r="G165" s="409"/>
      <c r="H165" s="409"/>
      <c r="I165" s="409"/>
      <c r="J165" s="409"/>
    </row>
    <row r="166" spans="1:10" ht="12.75">
      <c r="A166" s="211"/>
      <c r="B166" s="211"/>
      <c r="C166" s="211"/>
      <c r="D166" s="211"/>
      <c r="E166" s="211"/>
      <c r="F166" s="211"/>
      <c r="G166" s="211"/>
      <c r="H166" s="211"/>
      <c r="I166" s="211"/>
      <c r="J166" s="211"/>
    </row>
    <row r="167" spans="1:10" ht="13.5" customHeight="1">
      <c r="A167" s="371" t="s">
        <v>33</v>
      </c>
      <c r="B167" s="371" t="s">
        <v>211</v>
      </c>
      <c r="C167" s="371"/>
      <c r="D167" s="371"/>
      <c r="E167" s="366" t="s">
        <v>72</v>
      </c>
      <c r="F167" s="366" t="s">
        <v>199</v>
      </c>
      <c r="G167" s="371" t="s">
        <v>200</v>
      </c>
      <c r="H167" s="398" t="s">
        <v>193</v>
      </c>
      <c r="I167" s="398"/>
      <c r="J167" s="398"/>
    </row>
    <row r="168" spans="1:10" ht="39" customHeight="1">
      <c r="A168" s="371"/>
      <c r="B168" s="371"/>
      <c r="C168" s="371"/>
      <c r="D168" s="371"/>
      <c r="E168" s="368"/>
      <c r="F168" s="368"/>
      <c r="G168" s="371"/>
      <c r="H168" s="190" t="s">
        <v>103</v>
      </c>
      <c r="I168" s="206" t="s">
        <v>34</v>
      </c>
      <c r="J168" s="206" t="s">
        <v>26</v>
      </c>
    </row>
    <row r="169" spans="1:10" ht="12.75">
      <c r="A169" s="194">
        <v>1</v>
      </c>
      <c r="B169" s="371">
        <v>2</v>
      </c>
      <c r="C169" s="371"/>
      <c r="D169" s="371"/>
      <c r="E169" s="194">
        <v>3</v>
      </c>
      <c r="F169" s="194">
        <v>4</v>
      </c>
      <c r="G169" s="194">
        <v>5</v>
      </c>
      <c r="H169" s="206">
        <v>6</v>
      </c>
      <c r="I169" s="206">
        <v>7</v>
      </c>
      <c r="J169" s="206">
        <v>8</v>
      </c>
    </row>
    <row r="170" spans="1:10" ht="19.5" customHeight="1" hidden="1">
      <c r="A170" s="194">
        <v>1</v>
      </c>
      <c r="B170" s="407" t="s">
        <v>118</v>
      </c>
      <c r="C170" s="407"/>
      <c r="D170" s="407"/>
      <c r="E170" s="194"/>
      <c r="F170" s="100"/>
      <c r="G170" s="101"/>
      <c r="H170" s="35">
        <f>E170*F170*G170</f>
        <v>0</v>
      </c>
      <c r="I170" s="75"/>
      <c r="J170" s="75"/>
    </row>
    <row r="171" spans="1:10" ht="18" customHeight="1" hidden="1">
      <c r="A171" s="194">
        <v>2</v>
      </c>
      <c r="B171" s="407" t="s">
        <v>119</v>
      </c>
      <c r="C171" s="407"/>
      <c r="D171" s="407"/>
      <c r="E171" s="43"/>
      <c r="F171" s="43"/>
      <c r="G171" s="101"/>
      <c r="H171" s="35">
        <f>E171*F171*G171</f>
        <v>0</v>
      </c>
      <c r="I171" s="75"/>
      <c r="J171" s="75"/>
    </row>
    <row r="172" spans="1:10" ht="16.5" customHeight="1">
      <c r="A172" s="404" t="s">
        <v>120</v>
      </c>
      <c r="B172" s="405"/>
      <c r="C172" s="405"/>
      <c r="D172" s="405"/>
      <c r="E172" s="405"/>
      <c r="F172" s="405"/>
      <c r="G172" s="406"/>
      <c r="H172" s="102">
        <f>H170+H171</f>
        <v>0</v>
      </c>
      <c r="I172" s="102">
        <f>I170+I171</f>
        <v>0</v>
      </c>
      <c r="J172" s="102">
        <f>J170+J171</f>
        <v>0</v>
      </c>
    </row>
    <row r="173" spans="1:8" ht="12.75">
      <c r="A173" s="204"/>
      <c r="B173" s="48"/>
      <c r="C173" s="204"/>
      <c r="D173" s="47"/>
      <c r="E173" s="47"/>
      <c r="F173" s="47"/>
      <c r="G173" s="47"/>
      <c r="H173" s="81"/>
    </row>
    <row r="174" spans="1:10" ht="15.75" customHeight="1">
      <c r="A174" s="378" t="s">
        <v>121</v>
      </c>
      <c r="B174" s="378"/>
      <c r="C174" s="378"/>
      <c r="D174" s="378"/>
      <c r="E174" s="378"/>
      <c r="F174" s="378"/>
      <c r="G174" s="378"/>
      <c r="H174" s="378"/>
      <c r="I174" s="378"/>
      <c r="J174" s="378"/>
    </row>
    <row r="175" spans="1:10" ht="15.75" customHeight="1">
      <c r="A175" s="198"/>
      <c r="B175" s="198"/>
      <c r="C175" s="198"/>
      <c r="D175" s="198"/>
      <c r="E175" s="198"/>
      <c r="F175" s="198"/>
      <c r="G175" s="198"/>
      <c r="H175" s="198"/>
      <c r="I175" s="198"/>
      <c r="J175" s="198"/>
    </row>
    <row r="176" spans="1:10" ht="18" customHeight="1">
      <c r="A176" s="371" t="s">
        <v>33</v>
      </c>
      <c r="B176" s="371" t="s">
        <v>210</v>
      </c>
      <c r="C176" s="371"/>
      <c r="D176" s="371"/>
      <c r="E176" s="371" t="s">
        <v>195</v>
      </c>
      <c r="F176" s="371" t="s">
        <v>72</v>
      </c>
      <c r="G176" s="371" t="s">
        <v>73</v>
      </c>
      <c r="H176" s="398" t="s">
        <v>193</v>
      </c>
      <c r="I176" s="398"/>
      <c r="J176" s="398"/>
    </row>
    <row r="177" spans="1:10" ht="30.75" customHeight="1">
      <c r="A177" s="371"/>
      <c r="B177" s="371"/>
      <c r="C177" s="371"/>
      <c r="D177" s="371"/>
      <c r="E177" s="371"/>
      <c r="F177" s="371"/>
      <c r="G177" s="371"/>
      <c r="H177" s="190" t="s">
        <v>103</v>
      </c>
      <c r="I177" s="206" t="s">
        <v>34</v>
      </c>
      <c r="J177" s="206" t="s">
        <v>26</v>
      </c>
    </row>
    <row r="178" spans="1:10" ht="12.75">
      <c r="A178" s="190">
        <v>1</v>
      </c>
      <c r="B178" s="371">
        <v>2</v>
      </c>
      <c r="C178" s="371"/>
      <c r="D178" s="371"/>
      <c r="E178" s="194">
        <v>3</v>
      </c>
      <c r="F178" s="194">
        <v>4</v>
      </c>
      <c r="G178" s="194">
        <v>5</v>
      </c>
      <c r="H178" s="19" t="s">
        <v>122</v>
      </c>
      <c r="I178" s="103">
        <v>7</v>
      </c>
      <c r="J178" s="103">
        <v>8</v>
      </c>
    </row>
    <row r="179" spans="1:10" ht="32.25" customHeight="1" hidden="1">
      <c r="A179" s="104">
        <v>1</v>
      </c>
      <c r="B179" s="417" t="s">
        <v>123</v>
      </c>
      <c r="C179" s="417"/>
      <c r="D179" s="417"/>
      <c r="E179" s="105"/>
      <c r="F179" s="106"/>
      <c r="G179" s="107"/>
      <c r="H179" s="108">
        <f>H180+H181+H182+H183+H184+H185+H186</f>
        <v>0</v>
      </c>
      <c r="I179" s="108">
        <f>I180+I181+I182+I183+I184+I185+I186</f>
        <v>0</v>
      </c>
      <c r="J179" s="108">
        <f>J180+J181+J182+J183+J184+J185+J186</f>
        <v>0</v>
      </c>
    </row>
    <row r="180" spans="1:10" ht="15" customHeight="1" hidden="1">
      <c r="A180" s="411"/>
      <c r="B180" s="375" t="s">
        <v>124</v>
      </c>
      <c r="C180" s="399"/>
      <c r="D180" s="376"/>
      <c r="E180" s="195"/>
      <c r="F180" s="110"/>
      <c r="G180" s="110"/>
      <c r="H180" s="111">
        <f aca="true" t="shared" si="1" ref="H180:H194">F180*G180</f>
        <v>0</v>
      </c>
      <c r="I180" s="112"/>
      <c r="J180" s="112"/>
    </row>
    <row r="181" spans="1:10" ht="15" customHeight="1" hidden="1">
      <c r="A181" s="412"/>
      <c r="B181" s="375" t="s">
        <v>125</v>
      </c>
      <c r="C181" s="399"/>
      <c r="D181" s="376"/>
      <c r="E181" s="195"/>
      <c r="F181" s="113"/>
      <c r="G181" s="110"/>
      <c r="H181" s="111">
        <f t="shared" si="1"/>
        <v>0</v>
      </c>
      <c r="I181" s="112"/>
      <c r="J181" s="112"/>
    </row>
    <row r="182" spans="1:10" ht="15" customHeight="1" hidden="1">
      <c r="A182" s="412"/>
      <c r="B182" s="375" t="s">
        <v>126</v>
      </c>
      <c r="C182" s="399"/>
      <c r="D182" s="376"/>
      <c r="E182" s="195"/>
      <c r="F182" s="114"/>
      <c r="G182" s="115"/>
      <c r="H182" s="111">
        <f t="shared" si="1"/>
        <v>0</v>
      </c>
      <c r="I182" s="56"/>
      <c r="J182" s="56"/>
    </row>
    <row r="183" spans="1:10" ht="15" customHeight="1" hidden="1">
      <c r="A183" s="412"/>
      <c r="B183" s="375" t="s">
        <v>127</v>
      </c>
      <c r="C183" s="399"/>
      <c r="D183" s="376"/>
      <c r="E183" s="195"/>
      <c r="F183" s="110"/>
      <c r="G183" s="110"/>
      <c r="H183" s="111">
        <f t="shared" si="1"/>
        <v>0</v>
      </c>
      <c r="I183" s="56"/>
      <c r="J183" s="56"/>
    </row>
    <row r="184" spans="1:10" ht="15" customHeight="1" hidden="1">
      <c r="A184" s="412"/>
      <c r="B184" s="375" t="s">
        <v>128</v>
      </c>
      <c r="C184" s="399"/>
      <c r="D184" s="376"/>
      <c r="E184" s="195"/>
      <c r="F184" s="114"/>
      <c r="G184" s="110"/>
      <c r="H184" s="111">
        <f t="shared" si="1"/>
        <v>0</v>
      </c>
      <c r="I184" s="112"/>
      <c r="J184" s="112"/>
    </row>
    <row r="185" spans="1:10" ht="15" customHeight="1" hidden="1">
      <c r="A185" s="412"/>
      <c r="B185" s="375" t="s">
        <v>129</v>
      </c>
      <c r="C185" s="399"/>
      <c r="D185" s="376"/>
      <c r="E185" s="195"/>
      <c r="F185" s="110"/>
      <c r="G185" s="110"/>
      <c r="H185" s="111">
        <f t="shared" si="1"/>
        <v>0</v>
      </c>
      <c r="I185" s="56"/>
      <c r="J185" s="56"/>
    </row>
    <row r="186" spans="1:10" ht="15" customHeight="1" hidden="1">
      <c r="A186" s="413"/>
      <c r="B186" s="375" t="s">
        <v>130</v>
      </c>
      <c r="C186" s="399"/>
      <c r="D186" s="376"/>
      <c r="E186" s="195"/>
      <c r="F186" s="116"/>
      <c r="G186" s="117"/>
      <c r="H186" s="111">
        <f t="shared" si="1"/>
        <v>0</v>
      </c>
      <c r="I186" s="56"/>
      <c r="J186" s="56"/>
    </row>
    <row r="187" spans="1:10" ht="32.25" customHeight="1">
      <c r="A187" s="206">
        <v>2</v>
      </c>
      <c r="B187" s="407" t="s">
        <v>247</v>
      </c>
      <c r="C187" s="407"/>
      <c r="D187" s="407"/>
      <c r="E187" s="194" t="s">
        <v>223</v>
      </c>
      <c r="F187" s="118">
        <v>5</v>
      </c>
      <c r="G187" s="119">
        <v>140</v>
      </c>
      <c r="H187" s="111">
        <f t="shared" si="1"/>
        <v>700</v>
      </c>
      <c r="I187" s="56">
        <v>700</v>
      </c>
      <c r="J187" s="56">
        <v>700</v>
      </c>
    </row>
    <row r="188" spans="1:10" ht="38.25" customHeight="1" hidden="1">
      <c r="A188" s="206">
        <v>3</v>
      </c>
      <c r="B188" s="407" t="s">
        <v>132</v>
      </c>
      <c r="C188" s="407"/>
      <c r="D188" s="407"/>
      <c r="E188" s="194"/>
      <c r="F188" s="118"/>
      <c r="G188" s="119"/>
      <c r="H188" s="111">
        <f t="shared" si="1"/>
        <v>0</v>
      </c>
      <c r="I188" s="56"/>
      <c r="J188" s="56"/>
    </row>
    <row r="189" spans="1:10" ht="35.25" customHeight="1" hidden="1">
      <c r="A189" s="206">
        <v>4</v>
      </c>
      <c r="B189" s="407" t="s">
        <v>133</v>
      </c>
      <c r="C189" s="407"/>
      <c r="D189" s="407"/>
      <c r="E189" s="194"/>
      <c r="F189" s="119"/>
      <c r="G189" s="119"/>
      <c r="H189" s="111">
        <f t="shared" si="1"/>
        <v>0</v>
      </c>
      <c r="I189" s="120"/>
      <c r="J189" s="120"/>
    </row>
    <row r="190" spans="1:10" ht="50.25" customHeight="1" hidden="1">
      <c r="A190" s="215">
        <v>5</v>
      </c>
      <c r="B190" s="414" t="s">
        <v>134</v>
      </c>
      <c r="C190" s="414"/>
      <c r="D190" s="414"/>
      <c r="E190" s="194"/>
      <c r="F190" s="119"/>
      <c r="G190" s="119"/>
      <c r="H190" s="111">
        <f t="shared" si="1"/>
        <v>0</v>
      </c>
      <c r="I190" s="120"/>
      <c r="J190" s="120"/>
    </row>
    <row r="191" spans="1:10" ht="42" customHeight="1" hidden="1">
      <c r="A191" s="206">
        <v>6</v>
      </c>
      <c r="B191" s="415" t="s">
        <v>201</v>
      </c>
      <c r="C191" s="416"/>
      <c r="D191" s="416"/>
      <c r="E191" s="194"/>
      <c r="F191" s="119"/>
      <c r="G191" s="119"/>
      <c r="H191" s="111">
        <f t="shared" si="1"/>
        <v>0</v>
      </c>
      <c r="I191" s="120"/>
      <c r="J191" s="120"/>
    </row>
    <row r="192" spans="1:10" ht="15.75" customHeight="1">
      <c r="A192" s="205">
        <v>2</v>
      </c>
      <c r="B192" s="407" t="s">
        <v>244</v>
      </c>
      <c r="C192" s="407"/>
      <c r="D192" s="407"/>
      <c r="E192" s="194" t="s">
        <v>248</v>
      </c>
      <c r="F192" s="119">
        <v>1</v>
      </c>
      <c r="G192" s="119">
        <v>7241</v>
      </c>
      <c r="H192" s="111">
        <f t="shared" si="1"/>
        <v>7241</v>
      </c>
      <c r="I192" s="120">
        <v>7241</v>
      </c>
      <c r="J192" s="120">
        <v>7241</v>
      </c>
    </row>
    <row r="193" spans="1:10" ht="16.5" customHeight="1">
      <c r="A193" s="206">
        <v>3</v>
      </c>
      <c r="B193" s="407" t="s">
        <v>245</v>
      </c>
      <c r="C193" s="407"/>
      <c r="D193" s="407"/>
      <c r="E193" s="194" t="s">
        <v>249</v>
      </c>
      <c r="F193" s="119">
        <v>1</v>
      </c>
      <c r="G193" s="119">
        <v>1400</v>
      </c>
      <c r="H193" s="111">
        <f t="shared" si="1"/>
        <v>1400</v>
      </c>
      <c r="I193" s="120">
        <v>1400</v>
      </c>
      <c r="J193" s="120">
        <v>1400</v>
      </c>
    </row>
    <row r="194" spans="1:10" ht="19.5" customHeight="1">
      <c r="A194" s="206">
        <v>4</v>
      </c>
      <c r="B194" s="416" t="s">
        <v>246</v>
      </c>
      <c r="C194" s="416"/>
      <c r="D194" s="416"/>
      <c r="E194" s="194" t="s">
        <v>223</v>
      </c>
      <c r="F194" s="119">
        <v>6</v>
      </c>
      <c r="G194" s="119">
        <v>375</v>
      </c>
      <c r="H194" s="111">
        <f t="shared" si="1"/>
        <v>2250</v>
      </c>
      <c r="I194" s="120">
        <v>2250</v>
      </c>
      <c r="J194" s="120">
        <v>2250</v>
      </c>
    </row>
    <row r="195" spans="1:10" ht="21" customHeight="1">
      <c r="A195" s="404" t="s">
        <v>138</v>
      </c>
      <c r="B195" s="405"/>
      <c r="C195" s="405"/>
      <c r="D195" s="405"/>
      <c r="E195" s="405"/>
      <c r="F195" s="405"/>
      <c r="G195" s="406"/>
      <c r="H195" s="57">
        <f>H179+H187+H188+H189+H190+H191+H192+H194+H193</f>
        <v>11591</v>
      </c>
      <c r="I195" s="57">
        <f>I179+I187+I188+I189+I190+I191+I192+I194+I193</f>
        <v>11591</v>
      </c>
      <c r="J195" s="57">
        <f>J179+J187+J188+J189+J190+J191+J192+J194+J193</f>
        <v>11591</v>
      </c>
    </row>
    <row r="196" spans="1:10" ht="15.75">
      <c r="A196" s="47"/>
      <c r="B196" s="98"/>
      <c r="C196" s="122"/>
      <c r="D196" s="122"/>
      <c r="E196" s="122"/>
      <c r="F196" s="122"/>
      <c r="G196" s="81"/>
      <c r="H196" s="204"/>
      <c r="I196" s="48"/>
      <c r="J196" s="48"/>
    </row>
    <row r="197" spans="1:10" ht="15.75" customHeight="1">
      <c r="A197" s="419" t="s">
        <v>139</v>
      </c>
      <c r="B197" s="419"/>
      <c r="C197" s="419"/>
      <c r="D197" s="419"/>
      <c r="E197" s="419"/>
      <c r="F197" s="419"/>
      <c r="G197" s="419"/>
      <c r="H197" s="419"/>
      <c r="I197" s="419"/>
      <c r="J197" s="419"/>
    </row>
    <row r="198" spans="1:10" ht="15.75" customHeight="1">
      <c r="A198" s="214"/>
      <c r="B198" s="214"/>
      <c r="C198" s="214"/>
      <c r="D198" s="214"/>
      <c r="E198" s="214"/>
      <c r="F198" s="214"/>
      <c r="G198" s="214"/>
      <c r="H198" s="214"/>
      <c r="I198" s="214"/>
      <c r="J198" s="214"/>
    </row>
    <row r="199" spans="1:10" ht="34.5" customHeight="1">
      <c r="A199" s="371" t="s">
        <v>33</v>
      </c>
      <c r="B199" s="398" t="s">
        <v>187</v>
      </c>
      <c r="C199" s="398"/>
      <c r="D199" s="398"/>
      <c r="E199" s="371" t="s">
        <v>195</v>
      </c>
      <c r="F199" s="371" t="s">
        <v>72</v>
      </c>
      <c r="G199" s="371" t="s">
        <v>73</v>
      </c>
      <c r="H199" s="398" t="s">
        <v>193</v>
      </c>
      <c r="I199" s="398"/>
      <c r="J199" s="398"/>
    </row>
    <row r="200" spans="1:10" ht="12.75">
      <c r="A200" s="371"/>
      <c r="B200" s="398"/>
      <c r="C200" s="398"/>
      <c r="D200" s="398"/>
      <c r="E200" s="371"/>
      <c r="F200" s="371"/>
      <c r="G200" s="371"/>
      <c r="H200" s="190" t="s">
        <v>103</v>
      </c>
      <c r="I200" s="206" t="s">
        <v>34</v>
      </c>
      <c r="J200" s="206" t="s">
        <v>26</v>
      </c>
    </row>
    <row r="201" spans="1:10" ht="12.75">
      <c r="A201" s="190">
        <v>1</v>
      </c>
      <c r="B201" s="398">
        <v>2</v>
      </c>
      <c r="C201" s="398"/>
      <c r="D201" s="398"/>
      <c r="E201" s="190">
        <v>3</v>
      </c>
      <c r="F201" s="190">
        <v>4</v>
      </c>
      <c r="G201" s="190">
        <v>5</v>
      </c>
      <c r="H201" s="19" t="s">
        <v>122</v>
      </c>
      <c r="I201" s="103">
        <v>7</v>
      </c>
      <c r="J201" s="103">
        <v>8</v>
      </c>
    </row>
    <row r="202" spans="1:10" ht="15.75" customHeight="1" hidden="1">
      <c r="A202" s="190">
        <v>1</v>
      </c>
      <c r="B202" s="418" t="s">
        <v>140</v>
      </c>
      <c r="C202" s="418"/>
      <c r="D202" s="418"/>
      <c r="E202" s="190"/>
      <c r="F202" s="124"/>
      <c r="G202" s="125"/>
      <c r="H202" s="111">
        <f>F202*G202</f>
        <v>0</v>
      </c>
      <c r="I202" s="111"/>
      <c r="J202" s="111"/>
    </row>
    <row r="203" spans="1:10" ht="15.75" customHeight="1" hidden="1">
      <c r="A203" s="190">
        <v>2</v>
      </c>
      <c r="B203" s="410" t="s">
        <v>141</v>
      </c>
      <c r="C203" s="410"/>
      <c r="D203" s="410"/>
      <c r="E203" s="190"/>
      <c r="F203" s="126"/>
      <c r="G203" s="124"/>
      <c r="H203" s="111">
        <f aca="true" t="shared" si="2" ref="H203:H217">F203*G203</f>
        <v>0</v>
      </c>
      <c r="I203" s="112"/>
      <c r="J203" s="112"/>
    </row>
    <row r="204" spans="1:10" ht="15.75" customHeight="1" hidden="1">
      <c r="A204" s="190">
        <v>3</v>
      </c>
      <c r="B204" s="410" t="s">
        <v>142</v>
      </c>
      <c r="C204" s="410"/>
      <c r="D204" s="410"/>
      <c r="E204" s="190"/>
      <c r="F204" s="126"/>
      <c r="G204" s="124"/>
      <c r="H204" s="111">
        <f t="shared" si="2"/>
        <v>0</v>
      </c>
      <c r="I204" s="112"/>
      <c r="J204" s="112"/>
    </row>
    <row r="205" spans="1:10" ht="15.75" customHeight="1" hidden="1">
      <c r="A205" s="190">
        <v>4</v>
      </c>
      <c r="B205" s="410" t="s">
        <v>143</v>
      </c>
      <c r="C205" s="410"/>
      <c r="D205" s="410"/>
      <c r="E205" s="190"/>
      <c r="F205" s="126"/>
      <c r="G205" s="127"/>
      <c r="H205" s="111">
        <f t="shared" si="2"/>
        <v>0</v>
      </c>
      <c r="I205" s="56"/>
      <c r="J205" s="56"/>
    </row>
    <row r="206" spans="1:10" ht="15.75" customHeight="1">
      <c r="A206" s="190">
        <v>5</v>
      </c>
      <c r="B206" s="410" t="s">
        <v>242</v>
      </c>
      <c r="C206" s="410"/>
      <c r="D206" s="410"/>
      <c r="E206" s="190" t="s">
        <v>243</v>
      </c>
      <c r="F206" s="126">
        <v>1</v>
      </c>
      <c r="G206" s="124">
        <v>1500</v>
      </c>
      <c r="H206" s="111">
        <f t="shared" si="2"/>
        <v>1500</v>
      </c>
      <c r="I206" s="56">
        <v>1500</v>
      </c>
      <c r="J206" s="56">
        <v>1500</v>
      </c>
    </row>
    <row r="207" spans="1:10" ht="15.75" customHeight="1" hidden="1">
      <c r="A207" s="190">
        <v>6</v>
      </c>
      <c r="B207" s="410" t="s">
        <v>145</v>
      </c>
      <c r="C207" s="410"/>
      <c r="D207" s="410"/>
      <c r="E207" s="190"/>
      <c r="F207" s="126"/>
      <c r="G207" s="124"/>
      <c r="H207" s="111">
        <f t="shared" si="2"/>
        <v>0</v>
      </c>
      <c r="I207" s="112"/>
      <c r="J207" s="112"/>
    </row>
    <row r="208" spans="1:10" ht="15.75" customHeight="1" hidden="1">
      <c r="A208" s="190">
        <v>7</v>
      </c>
      <c r="B208" s="410" t="s">
        <v>146</v>
      </c>
      <c r="C208" s="410"/>
      <c r="D208" s="410"/>
      <c r="E208" s="190"/>
      <c r="F208" s="126"/>
      <c r="G208" s="124"/>
      <c r="H208" s="111">
        <f t="shared" si="2"/>
        <v>0</v>
      </c>
      <c r="I208" s="56"/>
      <c r="J208" s="56"/>
    </row>
    <row r="209" spans="1:10" ht="15.75" customHeight="1" hidden="1">
      <c r="A209" s="190">
        <v>8</v>
      </c>
      <c r="B209" s="410" t="s">
        <v>147</v>
      </c>
      <c r="C209" s="410"/>
      <c r="D209" s="410"/>
      <c r="E209" s="190"/>
      <c r="F209" s="126"/>
      <c r="G209" s="93"/>
      <c r="H209" s="111">
        <f t="shared" si="2"/>
        <v>0</v>
      </c>
      <c r="I209" s="56"/>
      <c r="J209" s="56"/>
    </row>
    <row r="210" spans="1:10" ht="15.75" customHeight="1" hidden="1">
      <c r="A210" s="190">
        <v>9</v>
      </c>
      <c r="B210" s="410" t="s">
        <v>202</v>
      </c>
      <c r="C210" s="410"/>
      <c r="D210" s="410"/>
      <c r="E210" s="190"/>
      <c r="F210" s="128"/>
      <c r="G210" s="56"/>
      <c r="H210" s="111">
        <f t="shared" si="2"/>
        <v>0</v>
      </c>
      <c r="I210" s="56"/>
      <c r="J210" s="56"/>
    </row>
    <row r="211" spans="1:10" ht="15.75" customHeight="1" hidden="1">
      <c r="A211" s="190">
        <v>10</v>
      </c>
      <c r="B211" s="410" t="s">
        <v>148</v>
      </c>
      <c r="C211" s="410"/>
      <c r="D211" s="410"/>
      <c r="E211" s="190"/>
      <c r="F211" s="128"/>
      <c r="G211" s="56"/>
      <c r="H211" s="111">
        <f t="shared" si="2"/>
        <v>0</v>
      </c>
      <c r="I211" s="56"/>
      <c r="J211" s="56"/>
    </row>
    <row r="212" spans="1:10" ht="15.75" customHeight="1" hidden="1">
      <c r="A212" s="190">
        <v>11</v>
      </c>
      <c r="B212" s="410" t="s">
        <v>149</v>
      </c>
      <c r="C212" s="410"/>
      <c r="D212" s="410"/>
      <c r="E212" s="190"/>
      <c r="F212" s="129"/>
      <c r="G212" s="112"/>
      <c r="H212" s="111">
        <f t="shared" si="2"/>
        <v>0</v>
      </c>
      <c r="I212" s="130"/>
      <c r="J212" s="130"/>
    </row>
    <row r="213" spans="1:10" ht="15.75" customHeight="1" hidden="1">
      <c r="A213" s="190">
        <v>12</v>
      </c>
      <c r="B213" s="410" t="s">
        <v>203</v>
      </c>
      <c r="C213" s="410"/>
      <c r="D213" s="410"/>
      <c r="E213" s="34"/>
      <c r="F213" s="129"/>
      <c r="G213" s="112"/>
      <c r="H213" s="111">
        <f t="shared" si="2"/>
        <v>0</v>
      </c>
      <c r="I213" s="130"/>
      <c r="J213" s="130"/>
    </row>
    <row r="214" spans="1:10" ht="15.75" customHeight="1" hidden="1">
      <c r="A214" s="190">
        <v>13</v>
      </c>
      <c r="B214" s="410" t="s">
        <v>148</v>
      </c>
      <c r="C214" s="410"/>
      <c r="D214" s="410"/>
      <c r="E214" s="34"/>
      <c r="F214" s="129"/>
      <c r="G214" s="131"/>
      <c r="H214" s="111">
        <f t="shared" si="2"/>
        <v>0</v>
      </c>
      <c r="I214" s="132"/>
      <c r="J214" s="132"/>
    </row>
    <row r="215" spans="1:10" ht="15.75" customHeight="1" hidden="1">
      <c r="A215" s="190">
        <v>14</v>
      </c>
      <c r="B215" s="420" t="s">
        <v>42</v>
      </c>
      <c r="C215" s="421"/>
      <c r="D215" s="421"/>
      <c r="E215" s="34"/>
      <c r="F215" s="129"/>
      <c r="G215" s="131"/>
      <c r="H215" s="111">
        <f t="shared" si="2"/>
        <v>0</v>
      </c>
      <c r="I215" s="132"/>
      <c r="J215" s="132"/>
    </row>
    <row r="216" spans="1:10" ht="15.75" customHeight="1" hidden="1">
      <c r="A216" s="190">
        <v>15</v>
      </c>
      <c r="B216" s="375" t="s">
        <v>150</v>
      </c>
      <c r="C216" s="399"/>
      <c r="D216" s="399"/>
      <c r="E216" s="34"/>
      <c r="F216" s="129"/>
      <c r="G216" s="131"/>
      <c r="H216" s="111">
        <f t="shared" si="2"/>
        <v>0</v>
      </c>
      <c r="I216" s="132"/>
      <c r="J216" s="132"/>
    </row>
    <row r="217" spans="1:10" ht="15.75" customHeight="1" hidden="1">
      <c r="A217" s="190">
        <v>16</v>
      </c>
      <c r="B217" s="375" t="s">
        <v>146</v>
      </c>
      <c r="C217" s="399"/>
      <c r="D217" s="399"/>
      <c r="E217" s="34"/>
      <c r="F217" s="129"/>
      <c r="G217" s="131"/>
      <c r="H217" s="111">
        <f t="shared" si="2"/>
        <v>0</v>
      </c>
      <c r="I217" s="132"/>
      <c r="J217" s="132"/>
    </row>
    <row r="218" spans="1:10" ht="20.25" customHeight="1">
      <c r="A218" s="404" t="s">
        <v>151</v>
      </c>
      <c r="B218" s="405"/>
      <c r="C218" s="405"/>
      <c r="D218" s="405"/>
      <c r="E218" s="405"/>
      <c r="F218" s="405"/>
      <c r="G218" s="406"/>
      <c r="H218" s="102">
        <f>SUM(H202:H213)</f>
        <v>1500</v>
      </c>
      <c r="I218" s="102">
        <f>SUM(I202:I213)</f>
        <v>1500</v>
      </c>
      <c r="J218" s="102">
        <f>SUM(J202:J213)</f>
        <v>1500</v>
      </c>
    </row>
    <row r="219" spans="1:10" s="134" customFormat="1" ht="12.75" customHeight="1">
      <c r="A219" s="133"/>
      <c r="B219" s="133"/>
      <c r="C219" s="133"/>
      <c r="D219" s="133"/>
      <c r="E219" s="133"/>
      <c r="F219" s="133"/>
      <c r="G219" s="60"/>
      <c r="H219" s="60"/>
      <c r="I219" s="60"/>
      <c r="J219" s="60"/>
    </row>
    <row r="220" spans="1:10" ht="21.75" customHeight="1">
      <c r="A220" s="409" t="s">
        <v>152</v>
      </c>
      <c r="B220" s="409"/>
      <c r="C220" s="409"/>
      <c r="D220" s="409"/>
      <c r="E220" s="409"/>
      <c r="F220" s="409"/>
      <c r="G220" s="409"/>
      <c r="H220" s="409"/>
      <c r="I220" s="409"/>
      <c r="J220" s="409"/>
    </row>
    <row r="221" spans="1:8" ht="15.75" customHeight="1">
      <c r="A221" s="86"/>
      <c r="B221" s="135"/>
      <c r="C221" s="135"/>
      <c r="D221" s="135"/>
      <c r="E221" s="135"/>
      <c r="F221" s="135"/>
      <c r="G221" s="135"/>
      <c r="H221" s="135"/>
    </row>
    <row r="222" spans="1:10" ht="18" customHeight="1">
      <c r="A222" s="371" t="s">
        <v>33</v>
      </c>
      <c r="B222" s="369" t="s">
        <v>209</v>
      </c>
      <c r="C222" s="425"/>
      <c r="D222" s="371" t="s">
        <v>195</v>
      </c>
      <c r="E222" s="371" t="s">
        <v>72</v>
      </c>
      <c r="F222" s="371" t="s">
        <v>73</v>
      </c>
      <c r="G222" s="398" t="s">
        <v>193</v>
      </c>
      <c r="H222" s="398"/>
      <c r="I222" s="398"/>
      <c r="J222" s="398"/>
    </row>
    <row r="223" spans="1:10" ht="19.5" customHeight="1">
      <c r="A223" s="371"/>
      <c r="B223" s="426"/>
      <c r="C223" s="427"/>
      <c r="D223" s="371"/>
      <c r="E223" s="371"/>
      <c r="F223" s="371"/>
      <c r="G223" s="190" t="s">
        <v>24</v>
      </c>
      <c r="H223" s="190" t="s">
        <v>34</v>
      </c>
      <c r="I223" s="398" t="s">
        <v>26</v>
      </c>
      <c r="J223" s="398"/>
    </row>
    <row r="224" spans="1:10" ht="15" customHeight="1">
      <c r="A224" s="190">
        <v>1</v>
      </c>
      <c r="B224" s="389">
        <v>2</v>
      </c>
      <c r="C224" s="391"/>
      <c r="D224" s="190">
        <v>3</v>
      </c>
      <c r="E224" s="190">
        <v>4</v>
      </c>
      <c r="F224" s="190">
        <v>5</v>
      </c>
      <c r="G224" s="190">
        <v>6</v>
      </c>
      <c r="H224" s="190">
        <v>7</v>
      </c>
      <c r="I224" s="389">
        <v>8</v>
      </c>
      <c r="J224" s="391"/>
    </row>
    <row r="225" spans="1:10" ht="19.5" customHeight="1" hidden="1">
      <c r="A225" s="206">
        <v>1</v>
      </c>
      <c r="B225" s="420" t="s">
        <v>153</v>
      </c>
      <c r="C225" s="421"/>
      <c r="D225" s="136"/>
      <c r="E225" s="136"/>
      <c r="F225" s="136"/>
      <c r="G225" s="137"/>
      <c r="H225" s="137"/>
      <c r="I225" s="423"/>
      <c r="J225" s="424"/>
    </row>
    <row r="226" spans="1:10" ht="19.5" customHeight="1" hidden="1">
      <c r="A226" s="206">
        <v>2</v>
      </c>
      <c r="B226" s="420" t="s">
        <v>154</v>
      </c>
      <c r="C226" s="421"/>
      <c r="D226" s="136"/>
      <c r="E226" s="136"/>
      <c r="F226" s="136"/>
      <c r="G226" s="137"/>
      <c r="H226" s="137"/>
      <c r="I226" s="423"/>
      <c r="J226" s="424"/>
    </row>
    <row r="227" spans="1:10" ht="19.5" customHeight="1" hidden="1">
      <c r="A227" s="206">
        <v>3</v>
      </c>
      <c r="B227" s="420" t="s">
        <v>155</v>
      </c>
      <c r="C227" s="421"/>
      <c r="D227" s="136"/>
      <c r="E227" s="136"/>
      <c r="F227" s="136"/>
      <c r="G227" s="137"/>
      <c r="H227" s="137"/>
      <c r="I227" s="423"/>
      <c r="J227" s="424"/>
    </row>
    <row r="228" spans="1:10" ht="19.5" customHeight="1" hidden="1">
      <c r="A228" s="206">
        <v>4</v>
      </c>
      <c r="B228" s="420" t="s">
        <v>156</v>
      </c>
      <c r="C228" s="421"/>
      <c r="D228" s="136"/>
      <c r="E228" s="136"/>
      <c r="F228" s="136"/>
      <c r="G228" s="137"/>
      <c r="H228" s="137"/>
      <c r="I228" s="423"/>
      <c r="J228" s="424"/>
    </row>
    <row r="229" spans="1:10" ht="20.25" customHeight="1">
      <c r="A229" s="404" t="s">
        <v>157</v>
      </c>
      <c r="B229" s="405"/>
      <c r="C229" s="405"/>
      <c r="D229" s="405"/>
      <c r="E229" s="405"/>
      <c r="F229" s="406"/>
      <c r="G229" s="57">
        <f>G225+G226+G227+G228</f>
        <v>0</v>
      </c>
      <c r="H229" s="57">
        <f>H225+H226+H227+H228</f>
        <v>0</v>
      </c>
      <c r="I229" s="428">
        <f>SUM(I225:J228)</f>
        <v>0</v>
      </c>
      <c r="J229" s="429"/>
    </row>
    <row r="230" spans="1:8" ht="12.75">
      <c r="A230" s="86"/>
      <c r="B230" s="135"/>
      <c r="C230" s="135"/>
      <c r="D230" s="135"/>
      <c r="E230" s="135"/>
      <c r="F230" s="135"/>
      <c r="G230" s="135"/>
      <c r="H230" s="135"/>
    </row>
    <row r="231" spans="1:10" ht="18.75" customHeight="1">
      <c r="A231" s="400" t="s">
        <v>158</v>
      </c>
      <c r="B231" s="400"/>
      <c r="C231" s="400"/>
      <c r="D231" s="400"/>
      <c r="E231" s="400"/>
      <c r="F231" s="400"/>
      <c r="G231" s="400"/>
      <c r="H231" s="400"/>
      <c r="I231" s="400"/>
      <c r="J231" s="400"/>
    </row>
    <row r="232" spans="1:10" ht="18.75" customHeight="1">
      <c r="A232" s="207"/>
      <c r="B232" s="207"/>
      <c r="C232" s="207"/>
      <c r="D232" s="207"/>
      <c r="E232" s="207"/>
      <c r="F232" s="207"/>
      <c r="G232" s="207"/>
      <c r="H232" s="207"/>
      <c r="I232" s="207"/>
      <c r="J232" s="207"/>
    </row>
    <row r="233" spans="1:10" ht="12.75">
      <c r="A233" s="371" t="s">
        <v>33</v>
      </c>
      <c r="B233" s="371" t="s">
        <v>209</v>
      </c>
      <c r="C233" s="371"/>
      <c r="D233" s="371"/>
      <c r="E233" s="366" t="s">
        <v>195</v>
      </c>
      <c r="F233" s="371" t="s">
        <v>72</v>
      </c>
      <c r="G233" s="371" t="s">
        <v>189</v>
      </c>
      <c r="H233" s="398" t="s">
        <v>193</v>
      </c>
      <c r="I233" s="398"/>
      <c r="J233" s="398"/>
    </row>
    <row r="234" spans="1:10" ht="36.75" customHeight="1">
      <c r="A234" s="371"/>
      <c r="B234" s="371"/>
      <c r="C234" s="371"/>
      <c r="D234" s="371"/>
      <c r="E234" s="368"/>
      <c r="F234" s="371"/>
      <c r="G234" s="371"/>
      <c r="H234" s="190" t="s">
        <v>24</v>
      </c>
      <c r="I234" s="206" t="s">
        <v>25</v>
      </c>
      <c r="J234" s="206" t="s">
        <v>26</v>
      </c>
    </row>
    <row r="235" spans="1:10" ht="15.75" customHeight="1" hidden="1">
      <c r="A235" s="190">
        <v>1</v>
      </c>
      <c r="B235" s="371">
        <v>2</v>
      </c>
      <c r="C235" s="371"/>
      <c r="D235" s="371"/>
      <c r="E235" s="190">
        <v>3</v>
      </c>
      <c r="F235" s="190">
        <v>4</v>
      </c>
      <c r="G235" s="190">
        <v>5</v>
      </c>
      <c r="H235" s="190" t="s">
        <v>122</v>
      </c>
      <c r="I235" s="187">
        <v>7</v>
      </c>
      <c r="J235" s="187">
        <v>8</v>
      </c>
    </row>
    <row r="236" spans="1:10" ht="19.5" customHeight="1" hidden="1">
      <c r="A236" s="206">
        <v>1</v>
      </c>
      <c r="B236" s="376" t="s">
        <v>159</v>
      </c>
      <c r="C236" s="407"/>
      <c r="D236" s="407"/>
      <c r="E236" s="79"/>
      <c r="F236" s="34"/>
      <c r="G236" s="34"/>
      <c r="H236" s="35">
        <f>F236*G236</f>
        <v>0</v>
      </c>
      <c r="I236" s="75"/>
      <c r="J236" s="75"/>
    </row>
    <row r="237" spans="1:10" ht="14.25" customHeight="1" hidden="1">
      <c r="A237" s="206">
        <v>2</v>
      </c>
      <c r="B237" s="376" t="s">
        <v>160</v>
      </c>
      <c r="C237" s="407"/>
      <c r="D237" s="407"/>
      <c r="E237" s="79"/>
      <c r="F237" s="34"/>
      <c r="G237" s="34"/>
      <c r="H237" s="35">
        <f>SUM(H238:H250)</f>
        <v>0</v>
      </c>
      <c r="I237" s="75"/>
      <c r="J237" s="75"/>
    </row>
    <row r="238" spans="1:10" ht="12.75" hidden="1">
      <c r="A238" s="411"/>
      <c r="B238" s="431"/>
      <c r="C238" s="432"/>
      <c r="D238" s="432"/>
      <c r="E238" s="79"/>
      <c r="F238" s="34"/>
      <c r="G238" s="34"/>
      <c r="H238" s="35">
        <f>G238*F238</f>
        <v>0</v>
      </c>
      <c r="I238" s="75"/>
      <c r="J238" s="75"/>
    </row>
    <row r="239" spans="1:10" ht="12.75" hidden="1">
      <c r="A239" s="412"/>
      <c r="B239" s="431"/>
      <c r="C239" s="432"/>
      <c r="D239" s="432"/>
      <c r="E239" s="79"/>
      <c r="F239" s="34"/>
      <c r="G239" s="34"/>
      <c r="H239" s="35">
        <f aca="true" t="shared" si="3" ref="H239:H250">G239*F239</f>
        <v>0</v>
      </c>
      <c r="I239" s="75"/>
      <c r="J239" s="75"/>
    </row>
    <row r="240" spans="1:10" ht="12.75" hidden="1">
      <c r="A240" s="412"/>
      <c r="B240" s="431"/>
      <c r="C240" s="432"/>
      <c r="D240" s="432"/>
      <c r="E240" s="79"/>
      <c r="F240" s="34"/>
      <c r="G240" s="34"/>
      <c r="H240" s="35">
        <f t="shared" si="3"/>
        <v>0</v>
      </c>
      <c r="I240" s="75"/>
      <c r="J240" s="75"/>
    </row>
    <row r="241" spans="1:10" ht="12.75" hidden="1">
      <c r="A241" s="412"/>
      <c r="B241" s="431"/>
      <c r="C241" s="432"/>
      <c r="D241" s="432"/>
      <c r="E241" s="79"/>
      <c r="F241" s="34"/>
      <c r="G241" s="34"/>
      <c r="H241" s="35">
        <f t="shared" si="3"/>
        <v>0</v>
      </c>
      <c r="I241" s="75"/>
      <c r="J241" s="75"/>
    </row>
    <row r="242" spans="1:10" ht="12.75" hidden="1">
      <c r="A242" s="412"/>
      <c r="B242" s="431"/>
      <c r="C242" s="432"/>
      <c r="D242" s="432"/>
      <c r="E242" s="79"/>
      <c r="F242" s="34"/>
      <c r="G242" s="34"/>
      <c r="H242" s="35">
        <f t="shared" si="3"/>
        <v>0</v>
      </c>
      <c r="I242" s="75"/>
      <c r="J242" s="75"/>
    </row>
    <row r="243" spans="1:10" ht="12.75" hidden="1">
      <c r="A243" s="412"/>
      <c r="B243" s="431"/>
      <c r="C243" s="432"/>
      <c r="D243" s="432"/>
      <c r="E243" s="79"/>
      <c r="F243" s="34"/>
      <c r="G243" s="34"/>
      <c r="H243" s="35">
        <f t="shared" si="3"/>
        <v>0</v>
      </c>
      <c r="I243" s="75"/>
      <c r="J243" s="75"/>
    </row>
    <row r="244" spans="1:10" ht="12.75" hidden="1">
      <c r="A244" s="412"/>
      <c r="B244" s="431"/>
      <c r="C244" s="432"/>
      <c r="D244" s="432"/>
      <c r="E244" s="79"/>
      <c r="F244" s="34"/>
      <c r="G244" s="34"/>
      <c r="H244" s="35">
        <f t="shared" si="3"/>
        <v>0</v>
      </c>
      <c r="I244" s="75"/>
      <c r="J244" s="75"/>
    </row>
    <row r="245" spans="1:10" ht="12.75" hidden="1">
      <c r="A245" s="412"/>
      <c r="B245" s="431"/>
      <c r="C245" s="432"/>
      <c r="D245" s="432"/>
      <c r="E245" s="79"/>
      <c r="F245" s="34"/>
      <c r="G245" s="34"/>
      <c r="H245" s="35">
        <f t="shared" si="3"/>
        <v>0</v>
      </c>
      <c r="I245" s="75"/>
      <c r="J245" s="75"/>
    </row>
    <row r="246" spans="1:10" ht="12.75" hidden="1">
      <c r="A246" s="412"/>
      <c r="B246" s="431"/>
      <c r="C246" s="432"/>
      <c r="D246" s="432"/>
      <c r="E246" s="79"/>
      <c r="F246" s="34"/>
      <c r="G246" s="34"/>
      <c r="H246" s="35">
        <f t="shared" si="3"/>
        <v>0</v>
      </c>
      <c r="I246" s="75"/>
      <c r="J246" s="75"/>
    </row>
    <row r="247" spans="1:10" ht="12.75" hidden="1">
      <c r="A247" s="412"/>
      <c r="B247" s="431"/>
      <c r="C247" s="432"/>
      <c r="D247" s="432"/>
      <c r="E247" s="79"/>
      <c r="F247" s="34"/>
      <c r="G247" s="34"/>
      <c r="H247" s="35">
        <f t="shared" si="3"/>
        <v>0</v>
      </c>
      <c r="I247" s="75"/>
      <c r="J247" s="75"/>
    </row>
    <row r="248" spans="1:10" ht="12.75" hidden="1">
      <c r="A248" s="412"/>
      <c r="B248" s="431"/>
      <c r="C248" s="432"/>
      <c r="D248" s="432"/>
      <c r="E248" s="79"/>
      <c r="F248" s="34"/>
      <c r="G248" s="34"/>
      <c r="H248" s="35">
        <f t="shared" si="3"/>
        <v>0</v>
      </c>
      <c r="I248" s="75"/>
      <c r="J248" s="75"/>
    </row>
    <row r="249" spans="1:10" ht="12.75" hidden="1">
      <c r="A249" s="412"/>
      <c r="B249" s="431"/>
      <c r="C249" s="432"/>
      <c r="D249" s="432"/>
      <c r="E249" s="79"/>
      <c r="F249" s="34"/>
      <c r="G249" s="34"/>
      <c r="H249" s="35">
        <f t="shared" si="3"/>
        <v>0</v>
      </c>
      <c r="I249" s="75"/>
      <c r="J249" s="75"/>
    </row>
    <row r="250" spans="1:10" ht="21.75" customHeight="1" hidden="1">
      <c r="A250" s="413"/>
      <c r="B250" s="431"/>
      <c r="C250" s="432"/>
      <c r="D250" s="432"/>
      <c r="E250" s="79"/>
      <c r="F250" s="138"/>
      <c r="G250" s="138"/>
      <c r="H250" s="35">
        <f t="shared" si="3"/>
        <v>0</v>
      </c>
      <c r="I250" s="75"/>
      <c r="J250" s="75"/>
    </row>
    <row r="251" spans="1:10" ht="28.5" customHeight="1" hidden="1">
      <c r="A251" s="139" t="s">
        <v>161</v>
      </c>
      <c r="B251" s="433" t="s">
        <v>162</v>
      </c>
      <c r="C251" s="434"/>
      <c r="D251" s="434"/>
      <c r="E251" s="140"/>
      <c r="F251" s="138"/>
      <c r="G251" s="138"/>
      <c r="H251" s="141">
        <f>G251*F251</f>
        <v>0</v>
      </c>
      <c r="I251" s="75"/>
      <c r="J251" s="75"/>
    </row>
    <row r="252" spans="1:10" ht="18" customHeight="1" hidden="1">
      <c r="A252" s="139"/>
      <c r="B252" s="431"/>
      <c r="C252" s="432"/>
      <c r="D252" s="432"/>
      <c r="E252" s="142"/>
      <c r="F252" s="143"/>
      <c r="G252" s="143"/>
      <c r="H252" s="141">
        <f>F252*G252</f>
        <v>0</v>
      </c>
      <c r="I252" s="75"/>
      <c r="J252" s="75"/>
    </row>
    <row r="253" spans="1:10" ht="12.75" hidden="1">
      <c r="A253" s="144">
        <v>4</v>
      </c>
      <c r="B253" s="407" t="s">
        <v>163</v>
      </c>
      <c r="C253" s="407"/>
      <c r="D253" s="407"/>
      <c r="E253" s="79"/>
      <c r="F253" s="34"/>
      <c r="G253" s="34"/>
      <c r="H253" s="141">
        <f>SUM(H254:H263)</f>
        <v>0</v>
      </c>
      <c r="I253" s="75"/>
      <c r="J253" s="75"/>
    </row>
    <row r="254" spans="1:10" ht="12.75" hidden="1">
      <c r="A254" s="435"/>
      <c r="B254" s="432" t="s">
        <v>164</v>
      </c>
      <c r="C254" s="432"/>
      <c r="D254" s="432"/>
      <c r="E254" s="142"/>
      <c r="F254" s="34"/>
      <c r="G254" s="34"/>
      <c r="H254" s="141">
        <f>G254*F254</f>
        <v>0</v>
      </c>
      <c r="I254" s="75"/>
      <c r="J254" s="75"/>
    </row>
    <row r="255" spans="1:10" ht="15" customHeight="1" hidden="1">
      <c r="A255" s="436"/>
      <c r="B255" s="432"/>
      <c r="C255" s="432"/>
      <c r="D255" s="432"/>
      <c r="E255" s="142"/>
      <c r="F255" s="34"/>
      <c r="G255" s="34"/>
      <c r="H255" s="141">
        <f aca="true" t="shared" si="4" ref="H255:H263">G255*F255</f>
        <v>0</v>
      </c>
      <c r="I255" s="75"/>
      <c r="J255" s="75"/>
    </row>
    <row r="256" spans="1:10" ht="17.25" customHeight="1" hidden="1">
      <c r="A256" s="436"/>
      <c r="B256" s="432"/>
      <c r="C256" s="432"/>
      <c r="D256" s="432"/>
      <c r="E256" s="142"/>
      <c r="F256" s="34"/>
      <c r="G256" s="34"/>
      <c r="H256" s="141">
        <f t="shared" si="4"/>
        <v>0</v>
      </c>
      <c r="I256" s="75"/>
      <c r="J256" s="75"/>
    </row>
    <row r="257" spans="1:10" ht="12.75" hidden="1">
      <c r="A257" s="436"/>
      <c r="B257" s="432"/>
      <c r="C257" s="432"/>
      <c r="D257" s="432"/>
      <c r="E257" s="142"/>
      <c r="F257" s="34"/>
      <c r="G257" s="34"/>
      <c r="H257" s="141">
        <f t="shared" si="4"/>
        <v>0</v>
      </c>
      <c r="I257" s="75"/>
      <c r="J257" s="75"/>
    </row>
    <row r="258" spans="1:10" ht="12.75" hidden="1">
      <c r="A258" s="436"/>
      <c r="B258" s="432"/>
      <c r="C258" s="432"/>
      <c r="D258" s="432"/>
      <c r="E258" s="142"/>
      <c r="F258" s="34"/>
      <c r="G258" s="34"/>
      <c r="H258" s="141">
        <f t="shared" si="4"/>
        <v>0</v>
      </c>
      <c r="I258" s="75"/>
      <c r="J258" s="75"/>
    </row>
    <row r="259" spans="1:10" ht="12.75" hidden="1">
      <c r="A259" s="436"/>
      <c r="B259" s="438"/>
      <c r="C259" s="439"/>
      <c r="D259" s="439"/>
      <c r="E259" s="142"/>
      <c r="F259" s="34"/>
      <c r="G259" s="34"/>
      <c r="H259" s="141">
        <f t="shared" si="4"/>
        <v>0</v>
      </c>
      <c r="I259" s="75"/>
      <c r="J259" s="75"/>
    </row>
    <row r="260" spans="1:10" ht="12" customHeight="1" hidden="1">
      <c r="A260" s="436"/>
      <c r="B260" s="438"/>
      <c r="C260" s="439"/>
      <c r="D260" s="439"/>
      <c r="E260" s="79"/>
      <c r="F260" s="34"/>
      <c r="G260" s="34"/>
      <c r="H260" s="141">
        <f t="shared" si="4"/>
        <v>0</v>
      </c>
      <c r="I260" s="75"/>
      <c r="J260" s="75"/>
    </row>
    <row r="261" spans="1:10" ht="12" customHeight="1" hidden="1">
      <c r="A261" s="436"/>
      <c r="B261" s="438"/>
      <c r="C261" s="439"/>
      <c r="D261" s="439"/>
      <c r="E261" s="79"/>
      <c r="F261" s="34"/>
      <c r="G261" s="34"/>
      <c r="H261" s="141">
        <f t="shared" si="4"/>
        <v>0</v>
      </c>
      <c r="I261" s="75"/>
      <c r="J261" s="75"/>
    </row>
    <row r="262" spans="1:10" ht="12" customHeight="1" hidden="1">
      <c r="A262" s="436"/>
      <c r="B262" s="438"/>
      <c r="C262" s="439"/>
      <c r="D262" s="439"/>
      <c r="E262" s="79"/>
      <c r="F262" s="34"/>
      <c r="G262" s="34"/>
      <c r="H262" s="141">
        <f t="shared" si="4"/>
        <v>0</v>
      </c>
      <c r="I262" s="75"/>
      <c r="J262" s="75"/>
    </row>
    <row r="263" spans="1:10" ht="14.25" customHeight="1" hidden="1">
      <c r="A263" s="437"/>
      <c r="B263" s="438"/>
      <c r="C263" s="439"/>
      <c r="D263" s="439"/>
      <c r="E263" s="79"/>
      <c r="F263" s="34"/>
      <c r="G263" s="34"/>
      <c r="H263" s="141">
        <f t="shared" si="4"/>
        <v>0</v>
      </c>
      <c r="I263" s="75"/>
      <c r="J263" s="75"/>
    </row>
    <row r="264" spans="1:10" ht="12.75" hidden="1">
      <c r="A264" s="145"/>
      <c r="B264" s="430" t="s">
        <v>165</v>
      </c>
      <c r="C264" s="430"/>
      <c r="D264" s="430"/>
      <c r="E264" s="146"/>
      <c r="F264" s="147"/>
      <c r="G264" s="147"/>
      <c r="H264" s="148">
        <f>H265+H266+H267+H268</f>
        <v>0</v>
      </c>
      <c r="I264" s="149"/>
      <c r="J264" s="149"/>
    </row>
    <row r="265" spans="1:10" ht="12" customHeight="1" hidden="1">
      <c r="A265" s="150"/>
      <c r="B265" s="438"/>
      <c r="C265" s="439"/>
      <c r="D265" s="439"/>
      <c r="E265" s="79"/>
      <c r="F265" s="34"/>
      <c r="G265" s="34"/>
      <c r="H265" s="35">
        <f>G265*F265</f>
        <v>0</v>
      </c>
      <c r="I265" s="75"/>
      <c r="J265" s="75"/>
    </row>
    <row r="266" spans="1:10" ht="12" customHeight="1" hidden="1">
      <c r="A266" s="150"/>
      <c r="B266" s="438"/>
      <c r="C266" s="439"/>
      <c r="D266" s="439"/>
      <c r="E266" s="79"/>
      <c r="F266" s="34"/>
      <c r="G266" s="34"/>
      <c r="H266" s="35">
        <f>F266*G266</f>
        <v>0</v>
      </c>
      <c r="I266" s="75"/>
      <c r="J266" s="75"/>
    </row>
    <row r="267" spans="1:10" ht="12" customHeight="1" hidden="1">
      <c r="A267" s="150"/>
      <c r="B267" s="438"/>
      <c r="C267" s="439"/>
      <c r="D267" s="439"/>
      <c r="E267" s="79"/>
      <c r="F267" s="34"/>
      <c r="G267" s="34"/>
      <c r="H267" s="35">
        <f>F267*G267</f>
        <v>0</v>
      </c>
      <c r="I267" s="75"/>
      <c r="J267" s="75"/>
    </row>
    <row r="268" spans="1:10" ht="14.25" customHeight="1" hidden="1">
      <c r="A268" s="150"/>
      <c r="B268" s="438"/>
      <c r="C268" s="439"/>
      <c r="D268" s="439"/>
      <c r="E268" s="79"/>
      <c r="F268" s="34"/>
      <c r="G268" s="34"/>
      <c r="H268" s="35">
        <f>F268*G268</f>
        <v>0</v>
      </c>
      <c r="I268" s="75"/>
      <c r="J268" s="75"/>
    </row>
    <row r="269" spans="1:10" ht="18" customHeight="1">
      <c r="A269" s="404" t="s">
        <v>166</v>
      </c>
      <c r="B269" s="405"/>
      <c r="C269" s="405"/>
      <c r="D269" s="405"/>
      <c r="E269" s="405"/>
      <c r="F269" s="405"/>
      <c r="G269" s="406"/>
      <c r="H269" s="57">
        <f>H236+H237+H251+H253</f>
        <v>0</v>
      </c>
      <c r="I269" s="57">
        <f>I236+I237+I251+I253</f>
        <v>0</v>
      </c>
      <c r="J269" s="57">
        <f>J236+J237+J251+J253</f>
        <v>0</v>
      </c>
    </row>
    <row r="270" spans="1:8" ht="17.25" customHeight="1">
      <c r="A270" s="47"/>
      <c r="B270" s="81"/>
      <c r="C270" s="47"/>
      <c r="D270" s="81"/>
      <c r="E270" s="81"/>
      <c r="F270" s="48"/>
      <c r="G270" s="48"/>
      <c r="H270" s="48"/>
    </row>
    <row r="271" spans="1:10" ht="12.75">
      <c r="A271" s="378" t="s">
        <v>167</v>
      </c>
      <c r="B271" s="378"/>
      <c r="C271" s="378"/>
      <c r="D271" s="378"/>
      <c r="E271" s="378"/>
      <c r="F271" s="378"/>
      <c r="G271" s="378"/>
      <c r="H271" s="378"/>
      <c r="I271" s="151"/>
      <c r="J271" s="151"/>
    </row>
    <row r="272" spans="1:8" ht="12.75">
      <c r="A272" s="47"/>
      <c r="B272" s="152"/>
      <c r="C272" s="152"/>
      <c r="D272" s="81"/>
      <c r="E272" s="81"/>
      <c r="F272" s="81"/>
      <c r="G272" s="48"/>
      <c r="H272" s="48"/>
    </row>
    <row r="273" spans="1:10" s="153" customFormat="1" ht="30" customHeight="1">
      <c r="A273" s="371" t="s">
        <v>33</v>
      </c>
      <c r="B273" s="371" t="s">
        <v>187</v>
      </c>
      <c r="C273" s="371"/>
      <c r="D273" s="371"/>
      <c r="E273" s="371" t="s">
        <v>168</v>
      </c>
      <c r="F273" s="401" t="s">
        <v>72</v>
      </c>
      <c r="G273" s="371" t="s">
        <v>188</v>
      </c>
      <c r="H273" s="398" t="s">
        <v>23</v>
      </c>
      <c r="I273" s="398"/>
      <c r="J273" s="398"/>
    </row>
    <row r="274" spans="1:10" ht="25.5" customHeight="1">
      <c r="A274" s="371"/>
      <c r="B274" s="371"/>
      <c r="C274" s="371"/>
      <c r="D274" s="371"/>
      <c r="E274" s="371"/>
      <c r="F274" s="401"/>
      <c r="G274" s="371"/>
      <c r="H274" s="190" t="s">
        <v>24</v>
      </c>
      <c r="I274" s="206" t="s">
        <v>25</v>
      </c>
      <c r="J274" s="206" t="s">
        <v>26</v>
      </c>
    </row>
    <row r="275" spans="1:10" ht="12.75">
      <c r="A275" s="190">
        <v>1</v>
      </c>
      <c r="B275" s="401">
        <v>2</v>
      </c>
      <c r="C275" s="401"/>
      <c r="D275" s="401"/>
      <c r="E275" s="208">
        <v>3</v>
      </c>
      <c r="F275" s="190">
        <v>4</v>
      </c>
      <c r="G275" s="190">
        <v>5</v>
      </c>
      <c r="H275" s="19" t="s">
        <v>122</v>
      </c>
      <c r="I275" s="103">
        <v>7</v>
      </c>
      <c r="J275" s="103">
        <v>8</v>
      </c>
    </row>
    <row r="276" spans="1:10" ht="12.75" hidden="1">
      <c r="A276" s="206">
        <v>1</v>
      </c>
      <c r="B276" s="410" t="s">
        <v>169</v>
      </c>
      <c r="C276" s="410"/>
      <c r="D276" s="420"/>
      <c r="E276" s="201"/>
      <c r="F276" s="156"/>
      <c r="G276" s="157"/>
      <c r="H276" s="158">
        <f>G276*F276</f>
        <v>0</v>
      </c>
      <c r="I276" s="158"/>
      <c r="J276" s="158"/>
    </row>
    <row r="277" spans="1:10" ht="12.75" hidden="1">
      <c r="A277" s="411"/>
      <c r="B277" s="420"/>
      <c r="C277" s="421"/>
      <c r="D277" s="421"/>
      <c r="E277" s="201"/>
      <c r="F277" s="156"/>
      <c r="G277" s="112"/>
      <c r="H277" s="158">
        <f aca="true" t="shared" si="5" ref="H277:H286">G277*F277</f>
        <v>0</v>
      </c>
      <c r="I277" s="158"/>
      <c r="J277" s="158"/>
    </row>
    <row r="278" spans="1:10" ht="12.75" hidden="1">
      <c r="A278" s="412"/>
      <c r="B278" s="420"/>
      <c r="C278" s="421"/>
      <c r="D278" s="421"/>
      <c r="E278" s="201"/>
      <c r="F278" s="156"/>
      <c r="G278" s="112"/>
      <c r="H278" s="158">
        <f t="shared" si="5"/>
        <v>0</v>
      </c>
      <c r="I278" s="158"/>
      <c r="J278" s="158"/>
    </row>
    <row r="279" spans="1:10" ht="12.75" hidden="1">
      <c r="A279" s="412"/>
      <c r="B279" s="420"/>
      <c r="C279" s="421"/>
      <c r="D279" s="421"/>
      <c r="E279" s="201"/>
      <c r="F279" s="156"/>
      <c r="G279" s="112"/>
      <c r="H279" s="158">
        <f t="shared" si="5"/>
        <v>0</v>
      </c>
      <c r="I279" s="158"/>
      <c r="J279" s="158"/>
    </row>
    <row r="280" spans="1:10" ht="12.75" hidden="1">
      <c r="A280" s="412"/>
      <c r="B280" s="420"/>
      <c r="C280" s="421"/>
      <c r="D280" s="445"/>
      <c r="E280" s="201"/>
      <c r="F280" s="156"/>
      <c r="G280" s="112"/>
      <c r="H280" s="158">
        <f t="shared" si="5"/>
        <v>0</v>
      </c>
      <c r="I280" s="158"/>
      <c r="J280" s="158"/>
    </row>
    <row r="281" spans="1:10" ht="12.75" hidden="1">
      <c r="A281" s="412"/>
      <c r="B281" s="420"/>
      <c r="C281" s="421"/>
      <c r="D281" s="421"/>
      <c r="E281" s="201"/>
      <c r="F281" s="156"/>
      <c r="G281" s="112"/>
      <c r="H281" s="158">
        <f t="shared" si="5"/>
        <v>0</v>
      </c>
      <c r="I281" s="158"/>
      <c r="J281" s="158"/>
    </row>
    <row r="282" spans="1:10" ht="12.75" hidden="1">
      <c r="A282" s="412"/>
      <c r="B282" s="420"/>
      <c r="C282" s="421"/>
      <c r="D282" s="421"/>
      <c r="E282" s="201"/>
      <c r="F282" s="156"/>
      <c r="G282" s="112"/>
      <c r="H282" s="158">
        <f t="shared" si="5"/>
        <v>0</v>
      </c>
      <c r="I282" s="158"/>
      <c r="J282" s="158"/>
    </row>
    <row r="283" spans="1:10" ht="12.75" hidden="1">
      <c r="A283" s="412"/>
      <c r="B283" s="420"/>
      <c r="C283" s="421"/>
      <c r="D283" s="421"/>
      <c r="E283" s="201"/>
      <c r="F283" s="156"/>
      <c r="G283" s="112"/>
      <c r="H283" s="158">
        <f t="shared" si="5"/>
        <v>0</v>
      </c>
      <c r="I283" s="158"/>
      <c r="J283" s="158"/>
    </row>
    <row r="284" spans="1:10" ht="12.75" hidden="1">
      <c r="A284" s="412"/>
      <c r="B284" s="420"/>
      <c r="C284" s="421"/>
      <c r="D284" s="421"/>
      <c r="E284" s="201"/>
      <c r="F284" s="156"/>
      <c r="G284" s="112"/>
      <c r="H284" s="158">
        <f t="shared" si="5"/>
        <v>0</v>
      </c>
      <c r="I284" s="158"/>
      <c r="J284" s="158"/>
    </row>
    <row r="285" spans="1:10" ht="12.75" hidden="1">
      <c r="A285" s="412"/>
      <c r="B285" s="420"/>
      <c r="C285" s="421"/>
      <c r="D285" s="421"/>
      <c r="E285" s="201"/>
      <c r="F285" s="156"/>
      <c r="G285" s="112"/>
      <c r="H285" s="158">
        <f t="shared" si="5"/>
        <v>0</v>
      </c>
      <c r="I285" s="158"/>
      <c r="J285" s="158"/>
    </row>
    <row r="286" spans="1:10" ht="12.75" hidden="1">
      <c r="A286" s="412"/>
      <c r="B286" s="420"/>
      <c r="C286" s="421"/>
      <c r="D286" s="421"/>
      <c r="E286" s="201"/>
      <c r="F286" s="156"/>
      <c r="G286" s="112"/>
      <c r="H286" s="158">
        <f t="shared" si="5"/>
        <v>0</v>
      </c>
      <c r="I286" s="158"/>
      <c r="J286" s="158"/>
    </row>
    <row r="287" spans="1:10" ht="12.75" hidden="1">
      <c r="A287" s="413"/>
      <c r="B287" s="442" t="s">
        <v>170</v>
      </c>
      <c r="C287" s="443"/>
      <c r="D287" s="443"/>
      <c r="E287" s="159"/>
      <c r="F287" s="160"/>
      <c r="G287" s="161"/>
      <c r="H287" s="162">
        <f>SUM(H276:H286)</f>
        <v>0</v>
      </c>
      <c r="I287" s="162">
        <f>SUM(I276:I286)</f>
        <v>0</v>
      </c>
      <c r="J287" s="162">
        <f>SUM(J276:J286)</f>
        <v>0</v>
      </c>
    </row>
    <row r="288" spans="1:10" ht="12.75" hidden="1">
      <c r="A288" s="206">
        <v>2</v>
      </c>
      <c r="B288" s="416" t="s">
        <v>171</v>
      </c>
      <c r="C288" s="416"/>
      <c r="D288" s="444"/>
      <c r="E288" s="163"/>
      <c r="F288" s="157"/>
      <c r="G288" s="157"/>
      <c r="H288" s="164">
        <f>F288*G288</f>
        <v>0</v>
      </c>
      <c r="I288" s="75"/>
      <c r="J288" s="75"/>
    </row>
    <row r="289" spans="1:10" ht="12.75" hidden="1">
      <c r="A289" s="411"/>
      <c r="B289" s="420"/>
      <c r="C289" s="421"/>
      <c r="D289" s="421"/>
      <c r="E289" s="201"/>
      <c r="F289" s="165"/>
      <c r="G289" s="157"/>
      <c r="H289" s="164">
        <f aca="true" t="shared" si="6" ref="H289:H294">F289*G289</f>
        <v>0</v>
      </c>
      <c r="I289" s="75"/>
      <c r="J289" s="75"/>
    </row>
    <row r="290" spans="1:10" ht="12.75" hidden="1">
      <c r="A290" s="412"/>
      <c r="B290" s="420"/>
      <c r="C290" s="421"/>
      <c r="D290" s="421"/>
      <c r="E290" s="201"/>
      <c r="F290" s="157"/>
      <c r="G290" s="157"/>
      <c r="H290" s="164">
        <f t="shared" si="6"/>
        <v>0</v>
      </c>
      <c r="I290" s="75"/>
      <c r="J290" s="75"/>
    </row>
    <row r="291" spans="1:10" ht="12.75" hidden="1">
      <c r="A291" s="412"/>
      <c r="B291" s="420"/>
      <c r="C291" s="421"/>
      <c r="D291" s="421"/>
      <c r="E291" s="201"/>
      <c r="F291" s="157"/>
      <c r="G291" s="157"/>
      <c r="H291" s="164">
        <f t="shared" si="6"/>
        <v>0</v>
      </c>
      <c r="I291" s="75"/>
      <c r="J291" s="75"/>
    </row>
    <row r="292" spans="1:10" ht="12.75" customHeight="1" hidden="1">
      <c r="A292" s="412"/>
      <c r="B292" s="420"/>
      <c r="C292" s="421"/>
      <c r="D292" s="421"/>
      <c r="E292" s="201"/>
      <c r="F292" s="157"/>
      <c r="G292" s="157"/>
      <c r="H292" s="164">
        <f t="shared" si="6"/>
        <v>0</v>
      </c>
      <c r="I292" s="75"/>
      <c r="J292" s="75"/>
    </row>
    <row r="293" spans="1:10" ht="12.75" customHeight="1" hidden="1">
      <c r="A293" s="412"/>
      <c r="B293" s="420"/>
      <c r="C293" s="421"/>
      <c r="D293" s="421"/>
      <c r="E293" s="201"/>
      <c r="F293" s="157"/>
      <c r="G293" s="157"/>
      <c r="H293" s="164">
        <f t="shared" si="6"/>
        <v>0</v>
      </c>
      <c r="I293" s="75"/>
      <c r="J293" s="75"/>
    </row>
    <row r="294" spans="1:10" ht="12.75" customHeight="1" hidden="1">
      <c r="A294" s="412"/>
      <c r="B294" s="420"/>
      <c r="C294" s="421"/>
      <c r="D294" s="421"/>
      <c r="E294" s="201"/>
      <c r="F294" s="157"/>
      <c r="G294" s="157"/>
      <c r="H294" s="164">
        <f t="shared" si="6"/>
        <v>0</v>
      </c>
      <c r="I294" s="75"/>
      <c r="J294" s="75"/>
    </row>
    <row r="295" spans="1:10" ht="12.75" customHeight="1" hidden="1">
      <c r="A295" s="413"/>
      <c r="B295" s="442" t="s">
        <v>170</v>
      </c>
      <c r="C295" s="443"/>
      <c r="D295" s="443"/>
      <c r="E295" s="159"/>
      <c r="F295" s="160"/>
      <c r="G295" s="161"/>
      <c r="H295" s="162">
        <f>SUM(H288:H294)</f>
        <v>0</v>
      </c>
      <c r="I295" s="162">
        <f>SUM(I288:I294)</f>
        <v>0</v>
      </c>
      <c r="J295" s="162">
        <f>SUM(J288:J294)</f>
        <v>0</v>
      </c>
    </row>
    <row r="296" spans="1:10" ht="12.75" hidden="1">
      <c r="A296" s="206">
        <v>3</v>
      </c>
      <c r="B296" s="416" t="s">
        <v>172</v>
      </c>
      <c r="C296" s="416"/>
      <c r="D296" s="444"/>
      <c r="E296" s="163"/>
      <c r="F296" s="157"/>
      <c r="G296" s="157"/>
      <c r="H296" s="164">
        <f>G296-F296</f>
        <v>0</v>
      </c>
      <c r="I296" s="75"/>
      <c r="J296" s="75"/>
    </row>
    <row r="297" spans="1:10" ht="12.75" hidden="1">
      <c r="A297" s="411"/>
      <c r="B297" s="420"/>
      <c r="C297" s="421"/>
      <c r="D297" s="421"/>
      <c r="E297" s="201"/>
      <c r="F297" s="157"/>
      <c r="G297" s="157"/>
      <c r="H297" s="164">
        <f>G297-F297</f>
        <v>0</v>
      </c>
      <c r="I297" s="75"/>
      <c r="J297" s="75"/>
    </row>
    <row r="298" spans="1:10" ht="12.75" customHeight="1" hidden="1">
      <c r="A298" s="412"/>
      <c r="B298" s="420"/>
      <c r="C298" s="421"/>
      <c r="D298" s="421"/>
      <c r="E298" s="201"/>
      <c r="F298" s="157"/>
      <c r="G298" s="157"/>
      <c r="H298" s="164">
        <f>G298-F298</f>
        <v>0</v>
      </c>
      <c r="I298" s="75"/>
      <c r="J298" s="75"/>
    </row>
    <row r="299" spans="1:10" ht="12.75" hidden="1">
      <c r="A299" s="412"/>
      <c r="B299" s="420"/>
      <c r="C299" s="421"/>
      <c r="D299" s="421"/>
      <c r="E299" s="201"/>
      <c r="F299" s="157"/>
      <c r="G299" s="157"/>
      <c r="H299" s="164">
        <f>G299-F299</f>
        <v>0</v>
      </c>
      <c r="I299" s="75"/>
      <c r="J299" s="75"/>
    </row>
    <row r="300" spans="1:10" ht="12.75" customHeight="1" hidden="1">
      <c r="A300" s="413"/>
      <c r="B300" s="442" t="s">
        <v>170</v>
      </c>
      <c r="C300" s="443"/>
      <c r="D300" s="443"/>
      <c r="E300" s="159"/>
      <c r="F300" s="160"/>
      <c r="G300" s="161"/>
      <c r="H300" s="162">
        <f>SUM(H296:H299)</f>
        <v>0</v>
      </c>
      <c r="I300" s="162">
        <f>SUM(I296:I299)</f>
        <v>0</v>
      </c>
      <c r="J300" s="162">
        <f>SUM(J296:J299)</f>
        <v>0</v>
      </c>
    </row>
    <row r="301" spans="1:10" ht="12.75" hidden="1">
      <c r="A301" s="206">
        <v>4</v>
      </c>
      <c r="B301" s="407" t="s">
        <v>174</v>
      </c>
      <c r="C301" s="407"/>
      <c r="D301" s="375"/>
      <c r="E301" s="79"/>
      <c r="F301" s="157"/>
      <c r="G301" s="157"/>
      <c r="H301" s="164">
        <f>G301*F301</f>
        <v>0</v>
      </c>
      <c r="I301" s="75"/>
      <c r="J301" s="75"/>
    </row>
    <row r="302" spans="1:10" ht="12.75" hidden="1">
      <c r="A302" s="411"/>
      <c r="B302" s="375"/>
      <c r="C302" s="399"/>
      <c r="D302" s="399"/>
      <c r="E302" s="79"/>
      <c r="F302" s="34"/>
      <c r="G302" s="34"/>
      <c r="H302" s="164">
        <f aca="true" t="shared" si="7" ref="H302:H310">G302*F302</f>
        <v>0</v>
      </c>
      <c r="I302" s="75"/>
      <c r="J302" s="75"/>
    </row>
    <row r="303" spans="1:10" ht="12.75" hidden="1">
      <c r="A303" s="412"/>
      <c r="B303" s="375"/>
      <c r="C303" s="399"/>
      <c r="D303" s="376"/>
      <c r="E303" s="201"/>
      <c r="F303" s="34"/>
      <c r="G303" s="34"/>
      <c r="H303" s="164">
        <f t="shared" si="7"/>
        <v>0</v>
      </c>
      <c r="I303" s="75"/>
      <c r="J303" s="75"/>
    </row>
    <row r="304" spans="1:10" ht="12.75" hidden="1">
      <c r="A304" s="412"/>
      <c r="B304" s="375"/>
      <c r="C304" s="399"/>
      <c r="D304" s="376"/>
      <c r="E304" s="201"/>
      <c r="F304" s="34"/>
      <c r="G304" s="34"/>
      <c r="H304" s="164">
        <f t="shared" si="7"/>
        <v>0</v>
      </c>
      <c r="I304" s="75"/>
      <c r="J304" s="75"/>
    </row>
    <row r="305" spans="1:10" ht="12.75" hidden="1">
      <c r="A305" s="412"/>
      <c r="B305" s="375"/>
      <c r="C305" s="399"/>
      <c r="D305" s="376"/>
      <c r="E305" s="201"/>
      <c r="F305" s="34"/>
      <c r="G305" s="34"/>
      <c r="H305" s="164">
        <f t="shared" si="7"/>
        <v>0</v>
      </c>
      <c r="I305" s="75"/>
      <c r="J305" s="75"/>
    </row>
    <row r="306" spans="1:10" ht="12.75" hidden="1">
      <c r="A306" s="412"/>
      <c r="B306" s="375"/>
      <c r="C306" s="399"/>
      <c r="D306" s="376"/>
      <c r="E306" s="201"/>
      <c r="F306" s="34"/>
      <c r="G306" s="34"/>
      <c r="H306" s="164">
        <f t="shared" si="7"/>
        <v>0</v>
      </c>
      <c r="I306" s="75"/>
      <c r="J306" s="75"/>
    </row>
    <row r="307" spans="1:10" ht="12.75" hidden="1">
      <c r="A307" s="412"/>
      <c r="B307" s="375"/>
      <c r="C307" s="399"/>
      <c r="D307" s="376"/>
      <c r="E307" s="201"/>
      <c r="F307" s="34"/>
      <c r="G307" s="34"/>
      <c r="H307" s="164">
        <f t="shared" si="7"/>
        <v>0</v>
      </c>
      <c r="I307" s="75"/>
      <c r="J307" s="75"/>
    </row>
    <row r="308" spans="1:10" ht="12.75" hidden="1">
      <c r="A308" s="412"/>
      <c r="B308" s="375"/>
      <c r="C308" s="399"/>
      <c r="D308" s="376"/>
      <c r="E308" s="201"/>
      <c r="F308" s="34"/>
      <c r="G308" s="34"/>
      <c r="H308" s="164">
        <f t="shared" si="7"/>
        <v>0</v>
      </c>
      <c r="I308" s="75"/>
      <c r="J308" s="75"/>
    </row>
    <row r="309" spans="1:10" ht="12.75" hidden="1">
      <c r="A309" s="412"/>
      <c r="B309" s="375"/>
      <c r="C309" s="399"/>
      <c r="D309" s="376"/>
      <c r="E309" s="201"/>
      <c r="F309" s="166"/>
      <c r="G309" s="34"/>
      <c r="H309" s="164">
        <f t="shared" si="7"/>
        <v>0</v>
      </c>
      <c r="I309" s="75"/>
      <c r="J309" s="75"/>
    </row>
    <row r="310" spans="1:10" ht="12.75" hidden="1">
      <c r="A310" s="412"/>
      <c r="B310" s="420"/>
      <c r="C310" s="421"/>
      <c r="D310" s="445"/>
      <c r="E310" s="201"/>
      <c r="F310" s="34"/>
      <c r="G310" s="34"/>
      <c r="H310" s="164">
        <f t="shared" si="7"/>
        <v>0</v>
      </c>
      <c r="I310" s="75"/>
      <c r="J310" s="75"/>
    </row>
    <row r="311" spans="1:10" ht="12.75" customHeight="1" hidden="1">
      <c r="A311" s="412"/>
      <c r="B311" s="420"/>
      <c r="C311" s="421"/>
      <c r="D311" s="421"/>
      <c r="E311" s="201" t="s">
        <v>175</v>
      </c>
      <c r="F311" s="34"/>
      <c r="G311" s="34"/>
      <c r="H311" s="164"/>
      <c r="I311" s="75"/>
      <c r="J311" s="75"/>
    </row>
    <row r="312" spans="1:10" ht="12.75" customHeight="1" hidden="1">
      <c r="A312" s="412"/>
      <c r="B312" s="420"/>
      <c r="C312" s="421"/>
      <c r="D312" s="421"/>
      <c r="E312" s="201" t="s">
        <v>175</v>
      </c>
      <c r="F312" s="34"/>
      <c r="G312" s="34"/>
      <c r="H312" s="164"/>
      <c r="I312" s="75"/>
      <c r="J312" s="75"/>
    </row>
    <row r="313" spans="1:10" ht="12.75" customHeight="1" hidden="1">
      <c r="A313" s="413"/>
      <c r="B313" s="442" t="s">
        <v>170</v>
      </c>
      <c r="C313" s="443"/>
      <c r="D313" s="443"/>
      <c r="E313" s="159"/>
      <c r="F313" s="160"/>
      <c r="G313" s="161"/>
      <c r="H313" s="162">
        <f>SUM(H301:H312)</f>
        <v>0</v>
      </c>
      <c r="I313" s="162">
        <f>SUM(I296:I299)</f>
        <v>0</v>
      </c>
      <c r="J313" s="162">
        <f>SUM(J296:J299)</f>
        <v>0</v>
      </c>
    </row>
    <row r="314" spans="1:10" ht="26.25" customHeight="1" hidden="1">
      <c r="A314" s="150">
        <v>5</v>
      </c>
      <c r="B314" s="407" t="s">
        <v>176</v>
      </c>
      <c r="C314" s="407"/>
      <c r="D314" s="375"/>
      <c r="E314" s="79"/>
      <c r="F314" s="34"/>
      <c r="G314" s="34"/>
      <c r="H314" s="164">
        <f>F314*G314</f>
        <v>0</v>
      </c>
      <c r="I314" s="75"/>
      <c r="J314" s="75"/>
    </row>
    <row r="315" spans="1:10" ht="12.75" hidden="1">
      <c r="A315" s="435"/>
      <c r="B315" s="420" t="s">
        <v>173</v>
      </c>
      <c r="C315" s="421"/>
      <c r="D315" s="421"/>
      <c r="E315" s="201"/>
      <c r="F315" s="34"/>
      <c r="G315" s="34"/>
      <c r="H315" s="164">
        <f>F315*G315</f>
        <v>0</v>
      </c>
      <c r="I315" s="75"/>
      <c r="J315" s="75"/>
    </row>
    <row r="316" spans="1:10" ht="12.75" customHeight="1" hidden="1">
      <c r="A316" s="436"/>
      <c r="B316" s="420"/>
      <c r="C316" s="421"/>
      <c r="D316" s="421"/>
      <c r="E316" s="201"/>
      <c r="F316" s="34"/>
      <c r="G316" s="34"/>
      <c r="H316" s="164">
        <f>F316*G316</f>
        <v>0</v>
      </c>
      <c r="I316" s="75"/>
      <c r="J316" s="75"/>
    </row>
    <row r="317" spans="1:10" ht="12.75" customHeight="1" hidden="1">
      <c r="A317" s="436"/>
      <c r="B317" s="420"/>
      <c r="C317" s="421"/>
      <c r="D317" s="421"/>
      <c r="E317" s="201"/>
      <c r="F317" s="34"/>
      <c r="G317" s="34"/>
      <c r="H317" s="164">
        <f>F317*G317</f>
        <v>0</v>
      </c>
      <c r="I317" s="75"/>
      <c r="J317" s="75"/>
    </row>
    <row r="318" spans="1:10" ht="12.75" hidden="1">
      <c r="A318" s="436"/>
      <c r="B318" s="420"/>
      <c r="C318" s="421"/>
      <c r="D318" s="421"/>
      <c r="E318" s="201"/>
      <c r="F318" s="34"/>
      <c r="G318" s="34"/>
      <c r="H318" s="164">
        <f>F318*G318</f>
        <v>0</v>
      </c>
      <c r="I318" s="158"/>
      <c r="J318" s="158"/>
    </row>
    <row r="319" spans="1:10" ht="12.75" customHeight="1" hidden="1">
      <c r="A319" s="437"/>
      <c r="B319" s="442" t="s">
        <v>170</v>
      </c>
      <c r="C319" s="443"/>
      <c r="D319" s="443"/>
      <c r="E319" s="159"/>
      <c r="F319" s="160"/>
      <c r="G319" s="161"/>
      <c r="H319" s="162">
        <f>SUM(H314:H318)</f>
        <v>0</v>
      </c>
      <c r="I319" s="162">
        <f>SUM(I314:I318)</f>
        <v>0</v>
      </c>
      <c r="J319" s="162">
        <f>SUM(J314:J318)</f>
        <v>0</v>
      </c>
    </row>
    <row r="320" spans="1:10" ht="12.75">
      <c r="A320" s="150">
        <v>6</v>
      </c>
      <c r="B320" s="407" t="s">
        <v>177</v>
      </c>
      <c r="C320" s="407"/>
      <c r="D320" s="375"/>
      <c r="E320" s="79"/>
      <c r="F320" s="167"/>
      <c r="G320" s="167"/>
      <c r="H320" s="164">
        <f>F320*G320</f>
        <v>0</v>
      </c>
      <c r="I320" s="75"/>
      <c r="J320" s="75"/>
    </row>
    <row r="321" spans="1:10" ht="12.75">
      <c r="A321" s="435"/>
      <c r="B321" s="375" t="s">
        <v>237</v>
      </c>
      <c r="C321" s="399"/>
      <c r="D321" s="399"/>
      <c r="E321" s="168" t="s">
        <v>223</v>
      </c>
      <c r="F321" s="169">
        <v>77381</v>
      </c>
      <c r="G321" s="169">
        <v>21.2</v>
      </c>
      <c r="H321" s="164">
        <v>1640487</v>
      </c>
      <c r="I321" s="228">
        <v>1640487</v>
      </c>
      <c r="J321" s="228">
        <v>1640487</v>
      </c>
    </row>
    <row r="322" spans="1:10" ht="12.75" hidden="1">
      <c r="A322" s="436"/>
      <c r="B322" s="375"/>
      <c r="C322" s="399"/>
      <c r="D322" s="399"/>
      <c r="E322" s="168"/>
      <c r="F322" s="190"/>
      <c r="G322" s="93"/>
      <c r="H322" s="164">
        <f aca="true" t="shared" si="8" ref="H322:H340">F322*G322</f>
        <v>0</v>
      </c>
      <c r="I322" s="190"/>
      <c r="J322" s="190"/>
    </row>
    <row r="323" spans="1:10" ht="12.75" hidden="1">
      <c r="A323" s="436"/>
      <c r="B323" s="375"/>
      <c r="C323" s="399"/>
      <c r="D323" s="399"/>
      <c r="E323" s="168"/>
      <c r="F323" s="190"/>
      <c r="G323" s="93"/>
      <c r="H323" s="164">
        <f t="shared" si="8"/>
        <v>0</v>
      </c>
      <c r="I323" s="190"/>
      <c r="J323" s="190"/>
    </row>
    <row r="324" spans="1:10" ht="12.75" hidden="1">
      <c r="A324" s="436"/>
      <c r="B324" s="375"/>
      <c r="C324" s="399"/>
      <c r="D324" s="399"/>
      <c r="E324" s="168"/>
      <c r="F324" s="190"/>
      <c r="G324" s="56"/>
      <c r="H324" s="164">
        <f t="shared" si="8"/>
        <v>0</v>
      </c>
      <c r="I324" s="158"/>
      <c r="J324" s="158"/>
    </row>
    <row r="325" spans="1:10" ht="12.75" customHeight="1" hidden="1">
      <c r="A325" s="436"/>
      <c r="B325" s="375"/>
      <c r="C325" s="399"/>
      <c r="D325" s="399"/>
      <c r="E325" s="168"/>
      <c r="F325" s="170"/>
      <c r="G325" s="93"/>
      <c r="H325" s="164">
        <f t="shared" si="8"/>
        <v>0</v>
      </c>
      <c r="I325" s="171"/>
      <c r="J325" s="171"/>
    </row>
    <row r="326" spans="1:10" ht="12.75" hidden="1">
      <c r="A326" s="436"/>
      <c r="B326" s="375"/>
      <c r="C326" s="399"/>
      <c r="D326" s="399"/>
      <c r="E326" s="168"/>
      <c r="F326" s="190"/>
      <c r="G326" s="56"/>
      <c r="H326" s="164">
        <f t="shared" si="8"/>
        <v>0</v>
      </c>
      <c r="I326" s="158"/>
      <c r="J326" s="158"/>
    </row>
    <row r="327" spans="1:10" ht="12.75" hidden="1">
      <c r="A327" s="436"/>
      <c r="B327" s="375"/>
      <c r="C327" s="399"/>
      <c r="D327" s="399"/>
      <c r="E327" s="168"/>
      <c r="F327" s="190"/>
      <c r="G327" s="93"/>
      <c r="H327" s="164">
        <f t="shared" si="8"/>
        <v>0</v>
      </c>
      <c r="I327" s="190"/>
      <c r="J327" s="190"/>
    </row>
    <row r="328" spans="1:10" ht="12.75" hidden="1">
      <c r="A328" s="436"/>
      <c r="B328" s="375"/>
      <c r="C328" s="399"/>
      <c r="D328" s="399"/>
      <c r="E328" s="168"/>
      <c r="F328" s="170"/>
      <c r="G328" s="93"/>
      <c r="H328" s="164">
        <f t="shared" si="8"/>
        <v>0</v>
      </c>
      <c r="I328" s="190"/>
      <c r="J328" s="190"/>
    </row>
    <row r="329" spans="1:10" ht="12.75" hidden="1">
      <c r="A329" s="436"/>
      <c r="B329" s="375"/>
      <c r="C329" s="399"/>
      <c r="D329" s="399"/>
      <c r="E329" s="168"/>
      <c r="F329" s="190"/>
      <c r="G329" s="56"/>
      <c r="H329" s="164">
        <f t="shared" si="8"/>
        <v>0</v>
      </c>
      <c r="I329" s="158"/>
      <c r="J329" s="158"/>
    </row>
    <row r="330" spans="1:10" ht="12.75" hidden="1">
      <c r="A330" s="436"/>
      <c r="B330" s="375"/>
      <c r="C330" s="399"/>
      <c r="D330" s="399"/>
      <c r="E330" s="168"/>
      <c r="F330" s="190"/>
      <c r="G330" s="93"/>
      <c r="H330" s="164">
        <f t="shared" si="8"/>
        <v>0</v>
      </c>
      <c r="I330" s="190"/>
      <c r="J330" s="190"/>
    </row>
    <row r="331" spans="1:10" ht="12.75" hidden="1">
      <c r="A331" s="436"/>
      <c r="B331" s="375"/>
      <c r="C331" s="399"/>
      <c r="D331" s="399"/>
      <c r="E331" s="168"/>
      <c r="F331" s="170"/>
      <c r="G331" s="93"/>
      <c r="H331" s="164">
        <f t="shared" si="8"/>
        <v>0</v>
      </c>
      <c r="I331" s="190"/>
      <c r="J331" s="190"/>
    </row>
    <row r="332" spans="1:10" ht="12.75" hidden="1">
      <c r="A332" s="436"/>
      <c r="B332" s="375"/>
      <c r="C332" s="399"/>
      <c r="D332" s="399"/>
      <c r="E332" s="168"/>
      <c r="F332" s="190"/>
      <c r="G332" s="93"/>
      <c r="H332" s="164">
        <f t="shared" si="8"/>
        <v>0</v>
      </c>
      <c r="I332" s="190"/>
      <c r="J332" s="190"/>
    </row>
    <row r="333" spans="1:10" ht="12.75" hidden="1">
      <c r="A333" s="436"/>
      <c r="B333" s="375"/>
      <c r="C333" s="399"/>
      <c r="D333" s="399"/>
      <c r="E333" s="168"/>
      <c r="F333" s="190"/>
      <c r="G333" s="56"/>
      <c r="H333" s="164">
        <f t="shared" si="8"/>
        <v>0</v>
      </c>
      <c r="I333" s="158"/>
      <c r="J333" s="158"/>
    </row>
    <row r="334" spans="1:10" ht="12.75" hidden="1">
      <c r="A334" s="436"/>
      <c r="B334" s="375"/>
      <c r="C334" s="399"/>
      <c r="D334" s="399"/>
      <c r="E334" s="168"/>
      <c r="F334" s="190"/>
      <c r="G334" s="93"/>
      <c r="H334" s="164">
        <f t="shared" si="8"/>
        <v>0</v>
      </c>
      <c r="I334" s="190"/>
      <c r="J334" s="190"/>
    </row>
    <row r="335" spans="1:10" ht="12.75" hidden="1">
      <c r="A335" s="436"/>
      <c r="B335" s="375"/>
      <c r="C335" s="399"/>
      <c r="D335" s="399"/>
      <c r="E335" s="168"/>
      <c r="F335" s="170"/>
      <c r="G335" s="172"/>
      <c r="H335" s="164">
        <f t="shared" si="8"/>
        <v>0</v>
      </c>
      <c r="I335" s="173"/>
      <c r="J335" s="173"/>
    </row>
    <row r="336" spans="1:10" ht="12.75" hidden="1">
      <c r="A336" s="436"/>
      <c r="B336" s="375"/>
      <c r="C336" s="399"/>
      <c r="D336" s="399"/>
      <c r="E336" s="168"/>
      <c r="F336" s="34"/>
      <c r="G336" s="34"/>
      <c r="H336" s="164">
        <f t="shared" si="8"/>
        <v>0</v>
      </c>
      <c r="J336" s="75"/>
    </row>
    <row r="337" spans="1:10" ht="12.75" hidden="1">
      <c r="A337" s="436"/>
      <c r="B337" s="375"/>
      <c r="C337" s="399"/>
      <c r="D337" s="399"/>
      <c r="E337" s="168"/>
      <c r="F337" s="34"/>
      <c r="G337" s="34"/>
      <c r="H337" s="164">
        <f t="shared" si="8"/>
        <v>0</v>
      </c>
      <c r="I337" s="75"/>
      <c r="J337" s="75"/>
    </row>
    <row r="338" spans="1:10" ht="12.75" hidden="1">
      <c r="A338" s="436"/>
      <c r="B338" s="375"/>
      <c r="C338" s="399"/>
      <c r="D338" s="399"/>
      <c r="E338" s="168"/>
      <c r="F338" s="34"/>
      <c r="G338" s="34"/>
      <c r="H338" s="164">
        <f t="shared" si="8"/>
        <v>0</v>
      </c>
      <c r="I338" s="75"/>
      <c r="J338" s="75"/>
    </row>
    <row r="339" spans="1:10" ht="12.75" hidden="1">
      <c r="A339" s="436"/>
      <c r="B339" s="375"/>
      <c r="C339" s="399"/>
      <c r="D339" s="399"/>
      <c r="E339" s="168"/>
      <c r="F339" s="34"/>
      <c r="G339" s="34"/>
      <c r="H339" s="164">
        <f t="shared" si="8"/>
        <v>0</v>
      </c>
      <c r="I339" s="75"/>
      <c r="J339" s="75"/>
    </row>
    <row r="340" spans="1:10" ht="12.75" hidden="1">
      <c r="A340" s="436"/>
      <c r="B340" s="375"/>
      <c r="C340" s="399"/>
      <c r="D340" s="399"/>
      <c r="E340" s="168"/>
      <c r="F340" s="34"/>
      <c r="G340" s="34"/>
      <c r="H340" s="164">
        <f t="shared" si="8"/>
        <v>0</v>
      </c>
      <c r="I340" s="75"/>
      <c r="J340" s="75"/>
    </row>
    <row r="341" spans="1:10" ht="17.25" customHeight="1">
      <c r="A341" s="437"/>
      <c r="B341" s="442" t="s">
        <v>170</v>
      </c>
      <c r="C341" s="443"/>
      <c r="D341" s="443"/>
      <c r="E341" s="159"/>
      <c r="F341" s="160"/>
      <c r="G341" s="161"/>
      <c r="H341" s="162">
        <f>SUM(H321:H340)</f>
        <v>1640487</v>
      </c>
      <c r="I341" s="162">
        <f>SUM(I321:I340)</f>
        <v>1640487</v>
      </c>
      <c r="J341" s="162">
        <f>SUM(J321:J340)</f>
        <v>1640487</v>
      </c>
    </row>
    <row r="342" spans="1:10" ht="30.75" customHeight="1" hidden="1">
      <c r="A342" s="216">
        <v>7</v>
      </c>
      <c r="B342" s="448" t="s">
        <v>178</v>
      </c>
      <c r="C342" s="449"/>
      <c r="D342" s="450"/>
      <c r="E342" s="175"/>
      <c r="F342" s="175"/>
      <c r="G342" s="175"/>
      <c r="H342" s="176">
        <f>F342*G342</f>
        <v>0</v>
      </c>
      <c r="I342" s="177"/>
      <c r="J342" s="177"/>
    </row>
    <row r="343" spans="1:10" ht="18" customHeight="1">
      <c r="A343" s="404" t="s">
        <v>179</v>
      </c>
      <c r="B343" s="405"/>
      <c r="C343" s="405"/>
      <c r="D343" s="405"/>
      <c r="E343" s="405"/>
      <c r="F343" s="405"/>
      <c r="G343" s="406"/>
      <c r="H343" s="57">
        <f>H341+H319+H313+H300+H295+H287+H342</f>
        <v>1640487</v>
      </c>
      <c r="I343" s="57">
        <f>I341+I319+I313+I300+I295+I287+I342</f>
        <v>1640487</v>
      </c>
      <c r="J343" s="57">
        <f>J341+J319+J313+J300+J295+J287+J342</f>
        <v>1640487</v>
      </c>
    </row>
    <row r="344" spans="1:10" ht="18" customHeight="1">
      <c r="A344" s="357" t="s">
        <v>180</v>
      </c>
      <c r="B344" s="358"/>
      <c r="C344" s="358"/>
      <c r="D344" s="358"/>
      <c r="E344" s="358"/>
      <c r="F344" s="358"/>
      <c r="G344" s="358"/>
      <c r="H344" s="57">
        <f>H343+H269+H229+H218+H195+H172+H163+H152+H138</f>
        <v>1653578</v>
      </c>
      <c r="I344" s="57">
        <f>I343+I269+I229+I218+I195+I172+I163+I152+I138</f>
        <v>1653578</v>
      </c>
      <c r="J344" s="57">
        <f>J343+J269+J229+J218+J195+J172+J163+J152+J138</f>
        <v>1653578</v>
      </c>
    </row>
    <row r="345" spans="1:10" ht="18" customHeight="1">
      <c r="A345" s="451" t="s">
        <v>181</v>
      </c>
      <c r="B345" s="452"/>
      <c r="C345" s="452"/>
      <c r="D345" s="452"/>
      <c r="E345" s="452"/>
      <c r="F345" s="452"/>
      <c r="G345" s="452"/>
      <c r="H345" s="452"/>
      <c r="I345" s="453"/>
      <c r="J345" s="178">
        <f>H344+H118+H111+H103+H96+H87+H79+H70+H63+H56+H44+H36</f>
        <v>1653578</v>
      </c>
    </row>
    <row r="346" spans="1:10" ht="26.25" customHeight="1">
      <c r="A346" s="48"/>
      <c r="B346" s="48"/>
      <c r="C346" s="48"/>
      <c r="D346" s="48"/>
      <c r="E346" s="48"/>
      <c r="F346" s="48"/>
      <c r="G346" s="48"/>
      <c r="H346" s="48"/>
      <c r="I346" s="48"/>
      <c r="J346" s="48"/>
    </row>
    <row r="347" spans="1:10" ht="16.5" customHeight="1">
      <c r="A347" s="446" t="s">
        <v>182</v>
      </c>
      <c r="B347" s="446"/>
      <c r="C347" s="446"/>
      <c r="D347" s="179"/>
      <c r="E347" s="180"/>
      <c r="F347" s="180" t="s">
        <v>226</v>
      </c>
      <c r="G347" s="180"/>
      <c r="H347" s="48"/>
      <c r="I347" s="48"/>
      <c r="J347" s="48"/>
    </row>
    <row r="348" spans="1:10" ht="12.75">
      <c r="A348" s="180"/>
      <c r="B348" s="180"/>
      <c r="C348" s="180"/>
      <c r="D348" s="217" t="s">
        <v>183</v>
      </c>
      <c r="E348" s="180"/>
      <c r="F348" s="180"/>
      <c r="G348" s="180"/>
      <c r="H348" s="48"/>
      <c r="I348" s="48"/>
      <c r="J348" s="48"/>
    </row>
    <row r="349" spans="1:10" ht="12.75">
      <c r="A349" s="180"/>
      <c r="B349" s="180"/>
      <c r="C349" s="180"/>
      <c r="D349" s="180"/>
      <c r="E349" s="180"/>
      <c r="F349" s="180"/>
      <c r="G349" s="180"/>
      <c r="H349" s="48"/>
      <c r="I349" s="48"/>
      <c r="J349" s="48"/>
    </row>
    <row r="350" spans="1:7" ht="12.75">
      <c r="A350" s="446" t="s">
        <v>184</v>
      </c>
      <c r="B350" s="446"/>
      <c r="C350" s="446"/>
      <c r="D350" s="182"/>
      <c r="E350" s="183"/>
      <c r="F350" s="184" t="s">
        <v>227</v>
      </c>
      <c r="G350" s="184"/>
    </row>
    <row r="351" spans="1:7" ht="12.75">
      <c r="A351" s="180"/>
      <c r="B351" s="183"/>
      <c r="C351" s="183"/>
      <c r="D351" s="217" t="s">
        <v>183</v>
      </c>
      <c r="E351" s="183"/>
      <c r="F351" s="183"/>
      <c r="G351" s="183"/>
    </row>
    <row r="352" spans="1:10" ht="15.75">
      <c r="A352" s="447" t="s">
        <v>185</v>
      </c>
      <c r="B352" s="447"/>
      <c r="C352" s="447"/>
      <c r="D352" s="447"/>
      <c r="E352" s="447"/>
      <c r="F352" s="447"/>
      <c r="G352" s="447"/>
      <c r="H352" s="447"/>
      <c r="I352" s="447"/>
      <c r="J352" s="447"/>
    </row>
    <row r="354" spans="1:10" ht="15" customHeight="1">
      <c r="A354" s="447" t="s">
        <v>185</v>
      </c>
      <c r="B354" s="447"/>
      <c r="C354" s="447"/>
      <c r="D354" s="447"/>
      <c r="E354" s="447"/>
      <c r="F354" s="447"/>
      <c r="G354" s="447"/>
      <c r="H354" s="447"/>
      <c r="I354" s="447"/>
      <c r="J354" s="447"/>
    </row>
  </sheetData>
  <sheetProtection/>
  <mergeCells count="390">
    <mergeCell ref="A354:J354"/>
    <mergeCell ref="B341:D341"/>
    <mergeCell ref="B342:D342"/>
    <mergeCell ref="A344:G344"/>
    <mergeCell ref="B335:D335"/>
    <mergeCell ref="B336:D336"/>
    <mergeCell ref="B337:D337"/>
    <mergeCell ref="B338:D338"/>
    <mergeCell ref="B339:D339"/>
    <mergeCell ref="B340:D340"/>
    <mergeCell ref="A343:G343"/>
    <mergeCell ref="A345:I345"/>
    <mergeCell ref="A347:C347"/>
    <mergeCell ref="A350:C350"/>
    <mergeCell ref="A352:J352"/>
    <mergeCell ref="B325:D325"/>
    <mergeCell ref="B326:D326"/>
    <mergeCell ref="B327:D327"/>
    <mergeCell ref="B328:D328"/>
    <mergeCell ref="B311:D311"/>
    <mergeCell ref="B312:D312"/>
    <mergeCell ref="B313:D313"/>
    <mergeCell ref="B314:D314"/>
    <mergeCell ref="B315:D315"/>
    <mergeCell ref="B316:D316"/>
    <mergeCell ref="B317:D317"/>
    <mergeCell ref="B318:D318"/>
    <mergeCell ref="B319:D319"/>
    <mergeCell ref="B320:D320"/>
    <mergeCell ref="B321:D321"/>
    <mergeCell ref="B307:D307"/>
    <mergeCell ref="B308:D308"/>
    <mergeCell ref="B309:D309"/>
    <mergeCell ref="B310:D310"/>
    <mergeCell ref="A297:A300"/>
    <mergeCell ref="A302:A313"/>
    <mergeCell ref="B322:D322"/>
    <mergeCell ref="B323:D323"/>
    <mergeCell ref="B324:D324"/>
    <mergeCell ref="A315:A319"/>
    <mergeCell ref="A321:A341"/>
    <mergeCell ref="B329:D329"/>
    <mergeCell ref="B330:D330"/>
    <mergeCell ref="B331:D331"/>
    <mergeCell ref="B332:D332"/>
    <mergeCell ref="B333:D333"/>
    <mergeCell ref="B334:D334"/>
    <mergeCell ref="B298:D298"/>
    <mergeCell ref="B299:D299"/>
    <mergeCell ref="B300:D300"/>
    <mergeCell ref="B301:D301"/>
    <mergeCell ref="B302:D302"/>
    <mergeCell ref="B303:D303"/>
    <mergeCell ref="B304:D304"/>
    <mergeCell ref="B305:D305"/>
    <mergeCell ref="B306:D306"/>
    <mergeCell ref="B290:D290"/>
    <mergeCell ref="B291:D291"/>
    <mergeCell ref="B292:D292"/>
    <mergeCell ref="B293:D293"/>
    <mergeCell ref="B294:D294"/>
    <mergeCell ref="B295:D295"/>
    <mergeCell ref="B296:D296"/>
    <mergeCell ref="A289:A295"/>
    <mergeCell ref="B297:D297"/>
    <mergeCell ref="B282:D282"/>
    <mergeCell ref="B283:D283"/>
    <mergeCell ref="B284:D284"/>
    <mergeCell ref="B285:D285"/>
    <mergeCell ref="B286:D286"/>
    <mergeCell ref="B287:D287"/>
    <mergeCell ref="B288:D288"/>
    <mergeCell ref="A277:A287"/>
    <mergeCell ref="B289:D289"/>
    <mergeCell ref="B276:D276"/>
    <mergeCell ref="G273:G274"/>
    <mergeCell ref="H273:J273"/>
    <mergeCell ref="B275:D275"/>
    <mergeCell ref="B277:D277"/>
    <mergeCell ref="B278:D278"/>
    <mergeCell ref="B279:D279"/>
    <mergeCell ref="B280:D280"/>
    <mergeCell ref="B281:D281"/>
    <mergeCell ref="A269:G269"/>
    <mergeCell ref="A271:H271"/>
    <mergeCell ref="A273:A274"/>
    <mergeCell ref="B273:D274"/>
    <mergeCell ref="E273:E274"/>
    <mergeCell ref="F273:F274"/>
    <mergeCell ref="B266:D266"/>
    <mergeCell ref="B267:D267"/>
    <mergeCell ref="B268:D268"/>
    <mergeCell ref="B265:D265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3:D263"/>
    <mergeCell ref="B264:D264"/>
    <mergeCell ref="B244:D244"/>
    <mergeCell ref="A238:A250"/>
    <mergeCell ref="B245:D245"/>
    <mergeCell ref="B246:D246"/>
    <mergeCell ref="B247:D247"/>
    <mergeCell ref="B248:D248"/>
    <mergeCell ref="B249:D249"/>
    <mergeCell ref="B250:D250"/>
    <mergeCell ref="B260:D260"/>
    <mergeCell ref="A254:A263"/>
    <mergeCell ref="B261:D261"/>
    <mergeCell ref="B262:D262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28:C228"/>
    <mergeCell ref="I228:J228"/>
    <mergeCell ref="I229:J229"/>
    <mergeCell ref="A229:F229"/>
    <mergeCell ref="A231:J231"/>
    <mergeCell ref="A233:A234"/>
    <mergeCell ref="B233:D234"/>
    <mergeCell ref="E233:E234"/>
    <mergeCell ref="F233:F234"/>
    <mergeCell ref="G233:G234"/>
    <mergeCell ref="H233:J233"/>
    <mergeCell ref="A218:G218"/>
    <mergeCell ref="B225:C225"/>
    <mergeCell ref="I225:J225"/>
    <mergeCell ref="B226:C226"/>
    <mergeCell ref="I226:J226"/>
    <mergeCell ref="B227:C227"/>
    <mergeCell ref="I227:J227"/>
    <mergeCell ref="I224:J224"/>
    <mergeCell ref="A220:J220"/>
    <mergeCell ref="A222:A223"/>
    <mergeCell ref="B222:C223"/>
    <mergeCell ref="D222:D223"/>
    <mergeCell ref="E222:E223"/>
    <mergeCell ref="F222:F223"/>
    <mergeCell ref="G222:J222"/>
    <mergeCell ref="I223:J223"/>
    <mergeCell ref="B224:C224"/>
    <mergeCell ref="B206:D206"/>
    <mergeCell ref="B193:D193"/>
    <mergeCell ref="B194:D194"/>
    <mergeCell ref="B201:D201"/>
    <mergeCell ref="B213:D213"/>
    <mergeCell ref="B214:D214"/>
    <mergeCell ref="B215:D215"/>
    <mergeCell ref="B216:D216"/>
    <mergeCell ref="B217:D217"/>
    <mergeCell ref="B207:D207"/>
    <mergeCell ref="B208:D208"/>
    <mergeCell ref="B209:D209"/>
    <mergeCell ref="B210:D210"/>
    <mergeCell ref="B211:D211"/>
    <mergeCell ref="B212:D212"/>
    <mergeCell ref="A195:G195"/>
    <mergeCell ref="A197:J197"/>
    <mergeCell ref="A199:A200"/>
    <mergeCell ref="B199:D200"/>
    <mergeCell ref="E199:E200"/>
    <mergeCell ref="F199:F200"/>
    <mergeCell ref="G199:G200"/>
    <mergeCell ref="H199:J199"/>
    <mergeCell ref="B205:D205"/>
    <mergeCell ref="B169:D169"/>
    <mergeCell ref="B181:D181"/>
    <mergeCell ref="B182:D182"/>
    <mergeCell ref="B183:D183"/>
    <mergeCell ref="B184:D184"/>
    <mergeCell ref="B185:D185"/>
    <mergeCell ref="B186:D186"/>
    <mergeCell ref="B170:D170"/>
    <mergeCell ref="B171:D171"/>
    <mergeCell ref="A172:G172"/>
    <mergeCell ref="A174:J174"/>
    <mergeCell ref="A176:A177"/>
    <mergeCell ref="B176:D177"/>
    <mergeCell ref="E176:E177"/>
    <mergeCell ref="F176:F177"/>
    <mergeCell ref="B179:D179"/>
    <mergeCell ref="B180:D180"/>
    <mergeCell ref="G176:G177"/>
    <mergeCell ref="H176:J176"/>
    <mergeCell ref="B178:D178"/>
    <mergeCell ref="A180:A186"/>
    <mergeCell ref="B148:D148"/>
    <mergeCell ref="B149:D149"/>
    <mergeCell ref="B150:D150"/>
    <mergeCell ref="B151:D151"/>
    <mergeCell ref="A152:G152"/>
    <mergeCell ref="A156:A157"/>
    <mergeCell ref="B156:D157"/>
    <mergeCell ref="E156:E157"/>
    <mergeCell ref="F156:F157"/>
    <mergeCell ref="G156:G157"/>
    <mergeCell ref="B137:D137"/>
    <mergeCell ref="B141:D141"/>
    <mergeCell ref="B142:D142"/>
    <mergeCell ref="A138:G138"/>
    <mergeCell ref="B140:D140"/>
    <mergeCell ref="A144:J144"/>
    <mergeCell ref="A146:A147"/>
    <mergeCell ref="B146:D147"/>
    <mergeCell ref="E146:E147"/>
    <mergeCell ref="F146:F147"/>
    <mergeCell ref="G146:G147"/>
    <mergeCell ref="H146:J146"/>
    <mergeCell ref="B126:D126"/>
    <mergeCell ref="B131:D131"/>
    <mergeCell ref="B132:D132"/>
    <mergeCell ref="B133:D133"/>
    <mergeCell ref="B134:D134"/>
    <mergeCell ref="B135:D135"/>
    <mergeCell ref="B136:D136"/>
    <mergeCell ref="B127:D127"/>
    <mergeCell ref="B128:D128"/>
    <mergeCell ref="B129:D129"/>
    <mergeCell ref="B130:D130"/>
    <mergeCell ref="A99:J99"/>
    <mergeCell ref="D94:E94"/>
    <mergeCell ref="D95:E95"/>
    <mergeCell ref="B93:B95"/>
    <mergeCell ref="D93:E93"/>
    <mergeCell ref="A96:G96"/>
    <mergeCell ref="A98:J98"/>
    <mergeCell ref="A100:A101"/>
    <mergeCell ref="A121:J121"/>
    <mergeCell ref="B100:B101"/>
    <mergeCell ref="C100:C101"/>
    <mergeCell ref="D100:G101"/>
    <mergeCell ref="H100:J100"/>
    <mergeCell ref="A103:G103"/>
    <mergeCell ref="A105:J105"/>
    <mergeCell ref="A107:A108"/>
    <mergeCell ref="B107:B108"/>
    <mergeCell ref="C107:C108"/>
    <mergeCell ref="D107:D108"/>
    <mergeCell ref="E107:E108"/>
    <mergeCell ref="F107:F108"/>
    <mergeCell ref="G107:G108"/>
    <mergeCell ref="H107:J107"/>
    <mergeCell ref="A111:G111"/>
    <mergeCell ref="D78:E78"/>
    <mergeCell ref="D86:E86"/>
    <mergeCell ref="A79:G79"/>
    <mergeCell ref="A81:J81"/>
    <mergeCell ref="A83:A84"/>
    <mergeCell ref="B83:B84"/>
    <mergeCell ref="C83:C84"/>
    <mergeCell ref="D83:E84"/>
    <mergeCell ref="F83:F84"/>
    <mergeCell ref="G83:G84"/>
    <mergeCell ref="H83:J83"/>
    <mergeCell ref="B85:B86"/>
    <mergeCell ref="D85:E85"/>
    <mergeCell ref="A70:G70"/>
    <mergeCell ref="A72:J74"/>
    <mergeCell ref="A76:A77"/>
    <mergeCell ref="B76:B77"/>
    <mergeCell ref="C76:C77"/>
    <mergeCell ref="D76:E77"/>
    <mergeCell ref="F76:F77"/>
    <mergeCell ref="G76:G77"/>
    <mergeCell ref="H76:J76"/>
    <mergeCell ref="B50:B52"/>
    <mergeCell ref="C50:C52"/>
    <mergeCell ref="A56:G56"/>
    <mergeCell ref="A57:J57"/>
    <mergeCell ref="A58:J59"/>
    <mergeCell ref="A60:A61"/>
    <mergeCell ref="B60:B61"/>
    <mergeCell ref="C60:C61"/>
    <mergeCell ref="D60:D61"/>
    <mergeCell ref="E60:E61"/>
    <mergeCell ref="F60:F61"/>
    <mergeCell ref="G60:G61"/>
    <mergeCell ref="H60:J60"/>
    <mergeCell ref="A43:B43"/>
    <mergeCell ref="C43:G43"/>
    <mergeCell ref="A44:G44"/>
    <mergeCell ref="A46:J46"/>
    <mergeCell ref="A48:A49"/>
    <mergeCell ref="B48:B49"/>
    <mergeCell ref="C48:C49"/>
    <mergeCell ref="F48:F49"/>
    <mergeCell ref="G48:G49"/>
    <mergeCell ref="A45:J45"/>
    <mergeCell ref="D48:D49"/>
    <mergeCell ref="E48:E49"/>
    <mergeCell ref="H48:J48"/>
    <mergeCell ref="A35:B35"/>
    <mergeCell ref="C35:G35"/>
    <mergeCell ref="A36:G36"/>
    <mergeCell ref="A38:J39"/>
    <mergeCell ref="A41:B42"/>
    <mergeCell ref="C41:G42"/>
    <mergeCell ref="H41:J41"/>
    <mergeCell ref="A29:B29"/>
    <mergeCell ref="E29:G29"/>
    <mergeCell ref="A31:J31"/>
    <mergeCell ref="A33:B34"/>
    <mergeCell ref="C33:G34"/>
    <mergeCell ref="H33:J33"/>
    <mergeCell ref="B22:D22"/>
    <mergeCell ref="B23:D23"/>
    <mergeCell ref="C25:I26"/>
    <mergeCell ref="J25:J26"/>
    <mergeCell ref="C27:I27"/>
    <mergeCell ref="C28:I28"/>
    <mergeCell ref="C4:H4"/>
    <mergeCell ref="A6:B6"/>
    <mergeCell ref="C6:D6"/>
    <mergeCell ref="B19:D19"/>
    <mergeCell ref="B20:D20"/>
    <mergeCell ref="B21:D21"/>
    <mergeCell ref="A63:G63"/>
    <mergeCell ref="A65:J65"/>
    <mergeCell ref="A67:A68"/>
    <mergeCell ref="B67:B68"/>
    <mergeCell ref="C67:C68"/>
    <mergeCell ref="D67:D68"/>
    <mergeCell ref="E67:E68"/>
    <mergeCell ref="F67:F68"/>
    <mergeCell ref="G67:G68"/>
    <mergeCell ref="H67:J67"/>
    <mergeCell ref="A87:G87"/>
    <mergeCell ref="A89:J89"/>
    <mergeCell ref="A91:A92"/>
    <mergeCell ref="B91:B92"/>
    <mergeCell ref="C91:C92"/>
    <mergeCell ref="D91:E92"/>
    <mergeCell ref="F91:F92"/>
    <mergeCell ref="G91:G92"/>
    <mergeCell ref="H91:J91"/>
    <mergeCell ref="A113:J113"/>
    <mergeCell ref="A115:A116"/>
    <mergeCell ref="B115:B116"/>
    <mergeCell ref="C115:C116"/>
    <mergeCell ref="D115:D116"/>
    <mergeCell ref="E115:E116"/>
    <mergeCell ref="F115:F116"/>
    <mergeCell ref="G115:G116"/>
    <mergeCell ref="H115:J115"/>
    <mergeCell ref="A118:G118"/>
    <mergeCell ref="A120:J120"/>
    <mergeCell ref="A123:A125"/>
    <mergeCell ref="B123:D125"/>
    <mergeCell ref="E123:E125"/>
    <mergeCell ref="F123:F125"/>
    <mergeCell ref="G123:G125"/>
    <mergeCell ref="H123:J123"/>
    <mergeCell ref="H124:H125"/>
    <mergeCell ref="I124:I125"/>
    <mergeCell ref="J124:J125"/>
    <mergeCell ref="H156:J156"/>
    <mergeCell ref="B158:D158"/>
    <mergeCell ref="A163:G163"/>
    <mergeCell ref="A165:J165"/>
    <mergeCell ref="A167:A168"/>
    <mergeCell ref="B167:D168"/>
    <mergeCell ref="E167:E168"/>
    <mergeCell ref="F167:F168"/>
    <mergeCell ref="G167:G168"/>
    <mergeCell ref="H167:J167"/>
    <mergeCell ref="B159:D159"/>
    <mergeCell ref="B160:D160"/>
    <mergeCell ref="B161:D161"/>
    <mergeCell ref="B162:D162"/>
    <mergeCell ref="B187:D187"/>
    <mergeCell ref="B188:D188"/>
    <mergeCell ref="B189:D189"/>
    <mergeCell ref="B190:D190"/>
    <mergeCell ref="B191:D191"/>
    <mergeCell ref="B192:D192"/>
    <mergeCell ref="B202:D202"/>
    <mergeCell ref="B203:D203"/>
    <mergeCell ref="B204:D204"/>
  </mergeCells>
  <printOptions/>
  <pageMargins left="0.3937007874015748" right="0" top="0" bottom="0" header="0.5118110236220472" footer="0.5118110236220472"/>
  <pageSetup fitToHeight="0" fitToWidth="1" horizontalDpi="600" verticalDpi="600" orientation="portrait" scale="61" r:id="rId1"/>
  <rowBreaks count="2" manualBreakCount="2">
    <brk id="111" max="9" man="1"/>
    <brk id="22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352"/>
  <sheetViews>
    <sheetView view="pageBreakPreview" zoomScaleSheetLayoutView="100" zoomScalePageLayoutView="0" workbookViewId="0" topLeftCell="A202">
      <selection activeCell="A218" sqref="A218:G218"/>
    </sheetView>
  </sheetViews>
  <sheetFormatPr defaultColWidth="9.140625" defaultRowHeight="15"/>
  <cols>
    <col min="1" max="1" width="4.28125" style="2" customWidth="1"/>
    <col min="2" max="2" width="13.7109375" style="2" customWidth="1"/>
    <col min="3" max="3" width="16.7109375" style="2" customWidth="1"/>
    <col min="4" max="4" width="22.140625" style="2" customWidth="1"/>
    <col min="5" max="5" width="11.57421875" style="2" customWidth="1"/>
    <col min="6" max="6" width="18.00390625" style="2" customWidth="1"/>
    <col min="7" max="7" width="16.140625" style="2" customWidth="1"/>
    <col min="8" max="8" width="15.28125" style="2" customWidth="1"/>
    <col min="9" max="9" width="14.421875" style="2" customWidth="1"/>
    <col min="10" max="10" width="18.00390625" style="2" customWidth="1"/>
    <col min="11" max="11" width="19.421875" style="4" customWidth="1"/>
    <col min="12" max="12" width="9.140625" style="4" customWidth="1"/>
    <col min="13" max="13" width="13.421875" style="4" bestFit="1" customWidth="1"/>
    <col min="14" max="16384" width="9.140625" style="4" customWidth="1"/>
  </cols>
  <sheetData>
    <row r="1" spans="1:2" ht="12.75" hidden="1">
      <c r="A1" s="1"/>
      <c r="B1" s="1" t="s">
        <v>0</v>
      </c>
    </row>
    <row r="2" ht="12.75" hidden="1"/>
    <row r="3" spans="1:6" ht="12.75" hidden="1">
      <c r="A3" s="2" t="s">
        <v>1</v>
      </c>
      <c r="C3" s="3" t="s">
        <v>2</v>
      </c>
      <c r="D3" s="3"/>
      <c r="E3" s="3"/>
      <c r="F3" s="3"/>
    </row>
    <row r="4" spans="1:8" ht="12.75" hidden="1">
      <c r="A4" s="2" t="s">
        <v>3</v>
      </c>
      <c r="C4" s="335" t="s">
        <v>4</v>
      </c>
      <c r="D4" s="335"/>
      <c r="E4" s="335"/>
      <c r="F4" s="335"/>
      <c r="G4" s="335"/>
      <c r="H4" s="335"/>
    </row>
    <row r="5" ht="12.75" hidden="1"/>
    <row r="6" spans="1:5" ht="12.75" hidden="1">
      <c r="A6" s="335" t="s">
        <v>5</v>
      </c>
      <c r="B6" s="335"/>
      <c r="C6" s="336" t="s">
        <v>6</v>
      </c>
      <c r="D6" s="336"/>
      <c r="E6" s="3"/>
    </row>
    <row r="7" ht="12.75" hidden="1"/>
    <row r="8" ht="12.75" hidden="1"/>
    <row r="9" ht="12.75" hidden="1">
      <c r="A9" s="2" t="s">
        <v>7</v>
      </c>
    </row>
    <row r="10" ht="12.75" hidden="1"/>
    <row r="11" ht="12.75" hidden="1">
      <c r="A11" s="2" t="s">
        <v>8</v>
      </c>
    </row>
    <row r="12" ht="12.75" hidden="1"/>
    <row r="13" ht="12.75" hidden="1"/>
    <row r="14" ht="12.75" hidden="1">
      <c r="A14" s="2" t="s">
        <v>9</v>
      </c>
    </row>
    <row r="15" ht="12.75" hidden="1"/>
    <row r="16" ht="12.75" hidden="1">
      <c r="A16" s="2" t="s">
        <v>10</v>
      </c>
    </row>
    <row r="17" ht="12.75" hidden="1"/>
    <row r="18" ht="12.75" hidden="1"/>
    <row r="19" spans="1:8" ht="25.5" hidden="1">
      <c r="A19" s="5" t="s">
        <v>11</v>
      </c>
      <c r="B19" s="329" t="s">
        <v>12</v>
      </c>
      <c r="C19" s="329"/>
      <c r="D19" s="329"/>
      <c r="E19" s="6" t="s">
        <v>13</v>
      </c>
      <c r="F19" s="6" t="s">
        <v>14</v>
      </c>
      <c r="G19" s="6" t="s">
        <v>15</v>
      </c>
      <c r="H19" s="6" t="s">
        <v>16</v>
      </c>
    </row>
    <row r="20" spans="1:8" ht="12.75" hidden="1">
      <c r="A20" s="7"/>
      <c r="B20" s="329"/>
      <c r="C20" s="329"/>
      <c r="D20" s="329"/>
      <c r="E20" s="5"/>
      <c r="F20" s="7"/>
      <c r="G20" s="7"/>
      <c r="H20" s="7"/>
    </row>
    <row r="21" spans="1:8" ht="12.75" hidden="1">
      <c r="A21" s="7"/>
      <c r="B21" s="329" t="s">
        <v>6</v>
      </c>
      <c r="C21" s="329"/>
      <c r="D21" s="329"/>
      <c r="E21" s="5"/>
      <c r="F21" s="7"/>
      <c r="G21" s="7"/>
      <c r="H21" s="8"/>
    </row>
    <row r="22" spans="1:8" ht="12.75" hidden="1">
      <c r="A22" s="7"/>
      <c r="B22" s="329"/>
      <c r="C22" s="329"/>
      <c r="D22" s="329"/>
      <c r="E22" s="5"/>
      <c r="F22" s="7"/>
      <c r="G22" s="7"/>
      <c r="H22" s="7"/>
    </row>
    <row r="23" spans="1:8" ht="12.75" hidden="1">
      <c r="A23" s="7"/>
      <c r="B23" s="329"/>
      <c r="C23" s="329"/>
      <c r="D23" s="329"/>
      <c r="E23" s="5"/>
      <c r="F23" s="7"/>
      <c r="G23" s="7"/>
      <c r="H23" s="7"/>
    </row>
    <row r="24" spans="1:8" ht="12.75" hidden="1">
      <c r="A24" s="9"/>
      <c r="B24" s="10"/>
      <c r="C24" s="10"/>
      <c r="D24" s="10"/>
      <c r="E24" s="10"/>
      <c r="F24" s="9"/>
      <c r="G24" s="9"/>
      <c r="H24" s="9"/>
    </row>
    <row r="25" spans="1:10" ht="12.75" customHeight="1">
      <c r="A25" s="11"/>
      <c r="B25" s="11"/>
      <c r="C25" s="330" t="s">
        <v>218</v>
      </c>
      <c r="D25" s="330"/>
      <c r="E25" s="330"/>
      <c r="F25" s="330"/>
      <c r="G25" s="330"/>
      <c r="H25" s="330"/>
      <c r="I25" s="330"/>
      <c r="J25" s="331">
        <v>2</v>
      </c>
    </row>
    <row r="26" spans="1:10" ht="37.5" customHeight="1">
      <c r="A26" s="11"/>
      <c r="B26" s="11"/>
      <c r="C26" s="330"/>
      <c r="D26" s="330"/>
      <c r="E26" s="330"/>
      <c r="F26" s="330"/>
      <c r="G26" s="330"/>
      <c r="H26" s="330"/>
      <c r="I26" s="330"/>
      <c r="J26" s="332"/>
    </row>
    <row r="27" spans="1:10" s="13" customFormat="1" ht="28.5" customHeight="1">
      <c r="A27" s="12"/>
      <c r="B27" s="12"/>
      <c r="C27" s="333" t="s">
        <v>219</v>
      </c>
      <c r="D27" s="333"/>
      <c r="E27" s="333"/>
      <c r="F27" s="333"/>
      <c r="G27" s="333"/>
      <c r="H27" s="333"/>
      <c r="I27" s="333"/>
      <c r="J27" s="12"/>
    </row>
    <row r="28" spans="1:10" s="13" customFormat="1" ht="12.75">
      <c r="A28" s="14"/>
      <c r="B28" s="15"/>
      <c r="C28" s="334" t="s">
        <v>17</v>
      </c>
      <c r="D28" s="334"/>
      <c r="E28" s="334"/>
      <c r="F28" s="334"/>
      <c r="G28" s="334"/>
      <c r="H28" s="334"/>
      <c r="I28" s="334"/>
      <c r="J28" s="16"/>
    </row>
    <row r="29" spans="1:10" s="13" customFormat="1" ht="24.75" customHeight="1">
      <c r="A29" s="348" t="s">
        <v>18</v>
      </c>
      <c r="B29" s="348"/>
      <c r="C29" s="14"/>
      <c r="D29" s="14"/>
      <c r="E29" s="349" t="s">
        <v>19</v>
      </c>
      <c r="F29" s="349"/>
      <c r="G29" s="349"/>
      <c r="H29" s="14"/>
      <c r="I29" s="14"/>
      <c r="J29" s="16"/>
    </row>
    <row r="30" spans="1:10" s="13" customFormat="1" ht="15.75">
      <c r="A30" s="17"/>
      <c r="B30" s="17"/>
      <c r="C30" s="14"/>
      <c r="D30" s="14"/>
      <c r="E30" s="14"/>
      <c r="F30" s="14"/>
      <c r="G30" s="14"/>
      <c r="H30" s="14"/>
      <c r="I30" s="14"/>
      <c r="J30" s="16"/>
    </row>
    <row r="31" spans="1:10" s="13" customFormat="1" ht="12.75">
      <c r="A31" s="350" t="s">
        <v>20</v>
      </c>
      <c r="B31" s="350"/>
      <c r="C31" s="350"/>
      <c r="D31" s="350"/>
      <c r="E31" s="350"/>
      <c r="F31" s="350"/>
      <c r="G31" s="350"/>
      <c r="H31" s="350"/>
      <c r="I31" s="350"/>
      <c r="J31" s="350"/>
    </row>
    <row r="32" spans="1:10" s="13" customFormat="1" ht="12.75">
      <c r="A32" s="18"/>
      <c r="B32" s="18"/>
      <c r="C32" s="189"/>
      <c r="D32" s="189"/>
      <c r="E32" s="189"/>
      <c r="F32" s="189"/>
      <c r="G32" s="189"/>
      <c r="H32" s="189"/>
      <c r="I32" s="189"/>
      <c r="J32" s="16"/>
    </row>
    <row r="33" spans="1:10" s="13" customFormat="1" ht="12.75" customHeight="1">
      <c r="A33" s="351" t="s">
        <v>21</v>
      </c>
      <c r="B33" s="352"/>
      <c r="C33" s="351" t="s">
        <v>187</v>
      </c>
      <c r="D33" s="352"/>
      <c r="E33" s="352"/>
      <c r="F33" s="352"/>
      <c r="G33" s="355"/>
      <c r="H33" s="347" t="s">
        <v>193</v>
      </c>
      <c r="I33" s="347"/>
      <c r="J33" s="347"/>
    </row>
    <row r="34" spans="1:10" s="13" customFormat="1" ht="12.75" customHeight="1">
      <c r="A34" s="353"/>
      <c r="B34" s="354"/>
      <c r="C34" s="353"/>
      <c r="D34" s="354"/>
      <c r="E34" s="354"/>
      <c r="F34" s="354"/>
      <c r="G34" s="356"/>
      <c r="H34" s="19" t="s">
        <v>24</v>
      </c>
      <c r="I34" s="188" t="s">
        <v>25</v>
      </c>
      <c r="J34" s="188" t="s">
        <v>26</v>
      </c>
    </row>
    <row r="35" spans="1:10" s="13" customFormat="1" ht="17.25" customHeight="1">
      <c r="A35" s="337">
        <v>211</v>
      </c>
      <c r="B35" s="338"/>
      <c r="C35" s="339" t="s">
        <v>27</v>
      </c>
      <c r="D35" s="340"/>
      <c r="E35" s="340"/>
      <c r="F35" s="340"/>
      <c r="G35" s="341"/>
      <c r="H35" s="21">
        <v>315806</v>
      </c>
      <c r="I35" s="22">
        <v>315806</v>
      </c>
      <c r="J35" s="22">
        <v>315806</v>
      </c>
    </row>
    <row r="36" spans="1:10" s="13" customFormat="1" ht="12.75">
      <c r="A36" s="342" t="s">
        <v>28</v>
      </c>
      <c r="B36" s="343"/>
      <c r="C36" s="343"/>
      <c r="D36" s="343"/>
      <c r="E36" s="343"/>
      <c r="F36" s="343"/>
      <c r="G36" s="344"/>
      <c r="H36" s="23">
        <f>H35</f>
        <v>315806</v>
      </c>
      <c r="I36" s="23">
        <f>I35</f>
        <v>315806</v>
      </c>
      <c r="J36" s="23">
        <f>J35</f>
        <v>315806</v>
      </c>
    </row>
    <row r="37" spans="1:10" s="26" customFormat="1" ht="12.75">
      <c r="A37" s="24"/>
      <c r="B37" s="24"/>
      <c r="C37" s="24"/>
      <c r="D37" s="24"/>
      <c r="E37" s="24"/>
      <c r="F37" s="24"/>
      <c r="G37" s="24"/>
      <c r="H37" s="25"/>
      <c r="I37" s="25"/>
      <c r="J37" s="25"/>
    </row>
    <row r="38" spans="1:10" s="13" customFormat="1" ht="15.75" customHeight="1">
      <c r="A38" s="345" t="s">
        <v>29</v>
      </c>
      <c r="B38" s="345"/>
      <c r="C38" s="345"/>
      <c r="D38" s="345"/>
      <c r="E38" s="345"/>
      <c r="F38" s="345"/>
      <c r="G38" s="345"/>
      <c r="H38" s="345"/>
      <c r="I38" s="345"/>
      <c r="J38" s="345"/>
    </row>
    <row r="39" spans="1:10" s="13" customFormat="1" ht="15.75" customHeight="1">
      <c r="A39" s="345"/>
      <c r="B39" s="345"/>
      <c r="C39" s="345"/>
      <c r="D39" s="345"/>
      <c r="E39" s="345"/>
      <c r="F39" s="345"/>
      <c r="G39" s="345"/>
      <c r="H39" s="345"/>
      <c r="I39" s="345"/>
      <c r="J39" s="345"/>
    </row>
    <row r="40" spans="1:10" s="28" customFormat="1" ht="15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 s="13" customFormat="1" ht="12.75">
      <c r="A41" s="346" t="s">
        <v>21</v>
      </c>
      <c r="B41" s="346"/>
      <c r="C41" s="346" t="s">
        <v>187</v>
      </c>
      <c r="D41" s="346"/>
      <c r="E41" s="346"/>
      <c r="F41" s="346"/>
      <c r="G41" s="346"/>
      <c r="H41" s="347" t="s">
        <v>23</v>
      </c>
      <c r="I41" s="347"/>
      <c r="J41" s="347"/>
    </row>
    <row r="42" spans="1:10" s="13" customFormat="1" ht="17.25" customHeight="1">
      <c r="A42" s="346"/>
      <c r="B42" s="346"/>
      <c r="C42" s="346"/>
      <c r="D42" s="346"/>
      <c r="E42" s="346"/>
      <c r="F42" s="346"/>
      <c r="G42" s="346"/>
      <c r="H42" s="19" t="s">
        <v>24</v>
      </c>
      <c r="I42" s="188" t="s">
        <v>25</v>
      </c>
      <c r="J42" s="188" t="s">
        <v>26</v>
      </c>
    </row>
    <row r="43" spans="1:10" s="13" customFormat="1" ht="18.75" customHeight="1">
      <c r="A43" s="346">
        <v>213</v>
      </c>
      <c r="B43" s="346"/>
      <c r="C43" s="372" t="s">
        <v>30</v>
      </c>
      <c r="D43" s="372"/>
      <c r="E43" s="372"/>
      <c r="F43" s="372"/>
      <c r="G43" s="372"/>
      <c r="H43" s="21">
        <v>95374</v>
      </c>
      <c r="I43" s="22">
        <v>95374</v>
      </c>
      <c r="J43" s="22">
        <v>95374</v>
      </c>
    </row>
    <row r="44" spans="1:10" s="13" customFormat="1" ht="15" customHeight="1">
      <c r="A44" s="342" t="s">
        <v>31</v>
      </c>
      <c r="B44" s="343"/>
      <c r="C44" s="343"/>
      <c r="D44" s="343"/>
      <c r="E44" s="343"/>
      <c r="F44" s="343"/>
      <c r="G44" s="344"/>
      <c r="H44" s="29">
        <f>SUM(H43)</f>
        <v>95374</v>
      </c>
      <c r="I44" s="29">
        <f>SUM(I43)</f>
        <v>95374</v>
      </c>
      <c r="J44" s="29">
        <f>SUM(J43)</f>
        <v>95374</v>
      </c>
    </row>
    <row r="45" spans="1:10" s="13" customFormat="1" ht="18.75" customHeight="1">
      <c r="A45" s="373" t="s">
        <v>191</v>
      </c>
      <c r="B45" s="373"/>
      <c r="C45" s="373"/>
      <c r="D45" s="373"/>
      <c r="E45" s="373"/>
      <c r="F45" s="373"/>
      <c r="G45" s="373"/>
      <c r="H45" s="373"/>
      <c r="I45" s="373"/>
      <c r="J45" s="373"/>
    </row>
    <row r="46" spans="1:10" s="13" customFormat="1" ht="12.75">
      <c r="A46" s="350" t="s">
        <v>32</v>
      </c>
      <c r="B46" s="350"/>
      <c r="C46" s="350"/>
      <c r="D46" s="350"/>
      <c r="E46" s="350"/>
      <c r="F46" s="350"/>
      <c r="G46" s="350"/>
      <c r="H46" s="350"/>
      <c r="I46" s="350"/>
      <c r="J46" s="350"/>
    </row>
    <row r="47" spans="1:10" ht="20.25" customHeight="1">
      <c r="A47" s="207"/>
      <c r="B47" s="207"/>
      <c r="C47" s="207"/>
      <c r="D47" s="207"/>
      <c r="E47" s="207"/>
      <c r="F47" s="207"/>
      <c r="G47" s="207"/>
      <c r="H47" s="207"/>
      <c r="I47" s="207"/>
      <c r="J47" s="207"/>
    </row>
    <row r="48" spans="1:10" ht="18.75" customHeight="1">
      <c r="A48" s="371" t="s">
        <v>33</v>
      </c>
      <c r="B48" s="366" t="s">
        <v>21</v>
      </c>
      <c r="C48" s="369" t="s">
        <v>22</v>
      </c>
      <c r="D48" s="369" t="s">
        <v>187</v>
      </c>
      <c r="E48" s="371" t="s">
        <v>100</v>
      </c>
      <c r="F48" s="371" t="s">
        <v>205</v>
      </c>
      <c r="G48" s="371" t="s">
        <v>204</v>
      </c>
      <c r="H48" s="363" t="s">
        <v>23</v>
      </c>
      <c r="I48" s="364"/>
      <c r="J48" s="365"/>
    </row>
    <row r="49" spans="1:10" ht="34.5" customHeight="1">
      <c r="A49" s="371"/>
      <c r="B49" s="367"/>
      <c r="C49" s="374"/>
      <c r="D49" s="370"/>
      <c r="E49" s="371"/>
      <c r="F49" s="371"/>
      <c r="G49" s="371"/>
      <c r="H49" s="190" t="s">
        <v>24</v>
      </c>
      <c r="I49" s="190" t="s">
        <v>34</v>
      </c>
      <c r="J49" s="190" t="s">
        <v>35</v>
      </c>
    </row>
    <row r="50" spans="1:10" ht="36.75" customHeight="1" hidden="1">
      <c r="A50" s="206">
        <v>1</v>
      </c>
      <c r="B50" s="366">
        <v>212</v>
      </c>
      <c r="C50" s="366" t="s">
        <v>36</v>
      </c>
      <c r="D50" s="43" t="s">
        <v>37</v>
      </c>
      <c r="E50" s="70"/>
      <c r="F50" s="33"/>
      <c r="G50" s="34"/>
      <c r="H50" s="35">
        <f>(E50*F50)*G50</f>
        <v>0</v>
      </c>
      <c r="I50" s="36"/>
      <c r="J50" s="37"/>
    </row>
    <row r="51" spans="1:10" ht="41.25" customHeight="1" hidden="1">
      <c r="A51" s="206">
        <v>2</v>
      </c>
      <c r="B51" s="367"/>
      <c r="C51" s="367"/>
      <c r="D51" s="43" t="s">
        <v>38</v>
      </c>
      <c r="E51" s="70"/>
      <c r="F51" s="33"/>
      <c r="G51" s="38"/>
      <c r="H51" s="35">
        <f>(E51*F51)*G51</f>
        <v>0</v>
      </c>
      <c r="I51" s="39"/>
      <c r="J51" s="37"/>
    </row>
    <row r="52" spans="1:10" ht="43.5" customHeight="1" hidden="1">
      <c r="A52" s="206">
        <v>3</v>
      </c>
      <c r="B52" s="368"/>
      <c r="C52" s="368"/>
      <c r="D52" s="43" t="s">
        <v>192</v>
      </c>
      <c r="E52" s="70"/>
      <c r="F52" s="33"/>
      <c r="G52" s="40"/>
      <c r="H52" s="35">
        <f>(E52*F52)*G52</f>
        <v>0</v>
      </c>
      <c r="I52" s="38"/>
      <c r="J52" s="37"/>
    </row>
    <row r="53" spans="1:10" ht="42.75" customHeight="1" hidden="1">
      <c r="A53" s="206">
        <v>4</v>
      </c>
      <c r="B53" s="197">
        <v>222</v>
      </c>
      <c r="C53" s="200" t="s">
        <v>39</v>
      </c>
      <c r="D53" s="43" t="s">
        <v>40</v>
      </c>
      <c r="E53" s="70"/>
      <c r="F53" s="33"/>
      <c r="G53" s="40"/>
      <c r="H53" s="35">
        <f>(E53*F53)*G53</f>
        <v>0</v>
      </c>
      <c r="I53" s="38"/>
      <c r="J53" s="37"/>
    </row>
    <row r="54" spans="1:10" ht="42.75" customHeight="1" hidden="1">
      <c r="A54" s="206">
        <v>5</v>
      </c>
      <c r="B54" s="197">
        <v>226</v>
      </c>
      <c r="C54" s="200" t="s">
        <v>41</v>
      </c>
      <c r="D54" s="43" t="s">
        <v>42</v>
      </c>
      <c r="E54" s="70"/>
      <c r="F54" s="33"/>
      <c r="G54" s="40"/>
      <c r="H54" s="35">
        <f>(E54*F54)*G54</f>
        <v>0</v>
      </c>
      <c r="I54" s="38"/>
      <c r="J54" s="37"/>
    </row>
    <row r="55" spans="1:10" ht="39" customHeight="1" hidden="1">
      <c r="A55" s="206">
        <v>6</v>
      </c>
      <c r="B55" s="190">
        <v>290</v>
      </c>
      <c r="C55" s="43" t="s">
        <v>43</v>
      </c>
      <c r="D55" s="43" t="s">
        <v>44</v>
      </c>
      <c r="E55" s="70"/>
      <c r="F55" s="33"/>
      <c r="G55" s="40"/>
      <c r="H55" s="35">
        <f>(E55*F55)*G55</f>
        <v>0</v>
      </c>
      <c r="I55" s="38"/>
      <c r="J55" s="34"/>
    </row>
    <row r="56" spans="1:10" s="45" customFormat="1" ht="16.5" customHeight="1">
      <c r="A56" s="357" t="s">
        <v>45</v>
      </c>
      <c r="B56" s="358"/>
      <c r="C56" s="358"/>
      <c r="D56" s="358"/>
      <c r="E56" s="358"/>
      <c r="F56" s="358"/>
      <c r="G56" s="359"/>
      <c r="H56" s="44">
        <f>H50+H51+H52+H53+H54+H55</f>
        <v>0</v>
      </c>
      <c r="I56" s="44">
        <f>I50+I51+I52+I53+I54+I55</f>
        <v>0</v>
      </c>
      <c r="J56" s="44">
        <f>J50+J51+J52+J53+J54+J55</f>
        <v>0</v>
      </c>
    </row>
    <row r="57" spans="1:10" ht="15.75" customHeight="1">
      <c r="A57" s="360"/>
      <c r="B57" s="360"/>
      <c r="C57" s="360"/>
      <c r="D57" s="360"/>
      <c r="E57" s="360"/>
      <c r="F57" s="360"/>
      <c r="G57" s="360"/>
      <c r="H57" s="360"/>
      <c r="I57" s="360"/>
      <c r="J57" s="360"/>
    </row>
    <row r="58" spans="1:10" s="13" customFormat="1" ht="15.75" customHeight="1">
      <c r="A58" s="361" t="s">
        <v>46</v>
      </c>
      <c r="B58" s="361"/>
      <c r="C58" s="361"/>
      <c r="D58" s="361"/>
      <c r="E58" s="361"/>
      <c r="F58" s="361"/>
      <c r="G58" s="361"/>
      <c r="H58" s="361"/>
      <c r="I58" s="361"/>
      <c r="J58" s="361"/>
    </row>
    <row r="59" spans="1:10" ht="31.5" customHeight="1">
      <c r="A59" s="362"/>
      <c r="B59" s="362"/>
      <c r="C59" s="362"/>
      <c r="D59" s="362"/>
      <c r="E59" s="362"/>
      <c r="F59" s="362"/>
      <c r="G59" s="362"/>
      <c r="H59" s="362"/>
      <c r="I59" s="362"/>
      <c r="J59" s="362"/>
    </row>
    <row r="60" spans="1:10" ht="18.75" customHeight="1">
      <c r="A60" s="371" t="s">
        <v>33</v>
      </c>
      <c r="B60" s="366" t="s">
        <v>21</v>
      </c>
      <c r="C60" s="369" t="s">
        <v>22</v>
      </c>
      <c r="D60" s="371" t="s">
        <v>187</v>
      </c>
      <c r="E60" s="371" t="s">
        <v>100</v>
      </c>
      <c r="F60" s="371" t="s">
        <v>206</v>
      </c>
      <c r="G60" s="371" t="s">
        <v>207</v>
      </c>
      <c r="H60" s="371" t="s">
        <v>193</v>
      </c>
      <c r="I60" s="371"/>
      <c r="J60" s="371"/>
    </row>
    <row r="61" spans="1:10" ht="20.25" customHeight="1">
      <c r="A61" s="371"/>
      <c r="B61" s="367"/>
      <c r="C61" s="374"/>
      <c r="D61" s="371"/>
      <c r="E61" s="371"/>
      <c r="F61" s="371"/>
      <c r="G61" s="371"/>
      <c r="H61" s="190" t="s">
        <v>24</v>
      </c>
      <c r="I61" s="190" t="s">
        <v>34</v>
      </c>
      <c r="J61" s="192" t="s">
        <v>35</v>
      </c>
    </row>
    <row r="62" spans="1:10" ht="39" customHeight="1" hidden="1">
      <c r="A62" s="206">
        <v>1</v>
      </c>
      <c r="B62" s="190">
        <v>290</v>
      </c>
      <c r="C62" s="43" t="s">
        <v>43</v>
      </c>
      <c r="D62" s="70" t="s">
        <v>44</v>
      </c>
      <c r="E62" s="70"/>
      <c r="F62" s="33"/>
      <c r="G62" s="40"/>
      <c r="H62" s="35">
        <f>(E62*F62)*G62</f>
        <v>0</v>
      </c>
      <c r="I62" s="38"/>
      <c r="J62" s="34"/>
    </row>
    <row r="63" spans="1:10" s="45" customFormat="1" ht="16.5" customHeight="1">
      <c r="A63" s="357" t="s">
        <v>47</v>
      </c>
      <c r="B63" s="358"/>
      <c r="C63" s="358"/>
      <c r="D63" s="358"/>
      <c r="E63" s="358"/>
      <c r="F63" s="358"/>
      <c r="G63" s="359"/>
      <c r="H63" s="44">
        <f>H62</f>
        <v>0</v>
      </c>
      <c r="I63" s="44">
        <f>I62</f>
        <v>0</v>
      </c>
      <c r="J63" s="44">
        <f>J62</f>
        <v>0</v>
      </c>
    </row>
    <row r="64" spans="1:10" s="45" customFormat="1" ht="16.5" customHeight="1">
      <c r="A64" s="47"/>
      <c r="B64" s="47"/>
      <c r="C64" s="47"/>
      <c r="D64" s="48"/>
      <c r="E64" s="48"/>
      <c r="F64" s="47"/>
      <c r="G64" s="47"/>
      <c r="H64" s="47"/>
      <c r="I64" s="2"/>
      <c r="J64" s="2"/>
    </row>
    <row r="65" spans="1:10" s="45" customFormat="1" ht="16.5" customHeight="1">
      <c r="A65" s="361" t="s">
        <v>48</v>
      </c>
      <c r="B65" s="361"/>
      <c r="C65" s="361"/>
      <c r="D65" s="361"/>
      <c r="E65" s="361"/>
      <c r="F65" s="361"/>
      <c r="G65" s="361"/>
      <c r="H65" s="361"/>
      <c r="I65" s="361"/>
      <c r="J65" s="361"/>
    </row>
    <row r="66" spans="1:10" s="45" customFormat="1" ht="16.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</row>
    <row r="67" spans="1:10" ht="18.75" customHeight="1">
      <c r="A67" s="371" t="s">
        <v>33</v>
      </c>
      <c r="B67" s="366" t="s">
        <v>21</v>
      </c>
      <c r="C67" s="369" t="s">
        <v>22</v>
      </c>
      <c r="D67" s="366" t="s">
        <v>187</v>
      </c>
      <c r="E67" s="371" t="s">
        <v>100</v>
      </c>
      <c r="F67" s="371" t="s">
        <v>206</v>
      </c>
      <c r="G67" s="371" t="s">
        <v>207</v>
      </c>
      <c r="H67" s="363" t="s">
        <v>193</v>
      </c>
      <c r="I67" s="364"/>
      <c r="J67" s="365"/>
    </row>
    <row r="68" spans="1:10" ht="20.25" customHeight="1">
      <c r="A68" s="371"/>
      <c r="B68" s="367"/>
      <c r="C68" s="374"/>
      <c r="D68" s="368"/>
      <c r="E68" s="371"/>
      <c r="F68" s="371"/>
      <c r="G68" s="371"/>
      <c r="H68" s="190" t="s">
        <v>24</v>
      </c>
      <c r="I68" s="190" t="s">
        <v>34</v>
      </c>
      <c r="J68" s="192" t="s">
        <v>35</v>
      </c>
    </row>
    <row r="69" spans="1:10" ht="61.5" customHeight="1" hidden="1">
      <c r="A69" s="206">
        <v>1</v>
      </c>
      <c r="B69" s="190">
        <v>290</v>
      </c>
      <c r="C69" s="43" t="s">
        <v>43</v>
      </c>
      <c r="D69" s="43" t="s">
        <v>49</v>
      </c>
      <c r="E69" s="70"/>
      <c r="F69" s="33"/>
      <c r="G69" s="40"/>
      <c r="H69" s="35">
        <f>(E69*F69)*G69</f>
        <v>0</v>
      </c>
      <c r="I69" s="38"/>
      <c r="J69" s="34"/>
    </row>
    <row r="70" spans="1:10" s="45" customFormat="1" ht="16.5" customHeight="1">
      <c r="A70" s="357" t="s">
        <v>50</v>
      </c>
      <c r="B70" s="358"/>
      <c r="C70" s="358"/>
      <c r="D70" s="358"/>
      <c r="E70" s="358"/>
      <c r="F70" s="358"/>
      <c r="G70" s="359"/>
      <c r="H70" s="44">
        <f>H69</f>
        <v>0</v>
      </c>
      <c r="I70" s="44">
        <f>I69</f>
        <v>0</v>
      </c>
      <c r="J70" s="44">
        <f>J69</f>
        <v>0</v>
      </c>
    </row>
    <row r="71" spans="1:10" s="45" customFormat="1" ht="16.5" customHeight="1">
      <c r="A71" s="47"/>
      <c r="B71" s="47"/>
      <c r="C71" s="47"/>
      <c r="D71" s="48"/>
      <c r="E71" s="48"/>
      <c r="F71" s="47"/>
      <c r="G71" s="47"/>
      <c r="H71" s="47"/>
      <c r="I71" s="2"/>
      <c r="J71" s="2"/>
    </row>
    <row r="72" spans="1:10" s="45" customFormat="1" ht="16.5" customHeight="1">
      <c r="A72" s="361" t="s">
        <v>51</v>
      </c>
      <c r="B72" s="361"/>
      <c r="C72" s="361"/>
      <c r="D72" s="361"/>
      <c r="E72" s="361"/>
      <c r="F72" s="361"/>
      <c r="G72" s="361"/>
      <c r="H72" s="361"/>
      <c r="I72" s="361"/>
      <c r="J72" s="361"/>
    </row>
    <row r="73" spans="1:10" s="45" customFormat="1" ht="16.5" customHeight="1">
      <c r="A73" s="361"/>
      <c r="B73" s="361"/>
      <c r="C73" s="361"/>
      <c r="D73" s="361"/>
      <c r="E73" s="361"/>
      <c r="F73" s="361"/>
      <c r="G73" s="361"/>
      <c r="H73" s="361"/>
      <c r="I73" s="361"/>
      <c r="J73" s="361"/>
    </row>
    <row r="74" spans="1:10" s="45" customFormat="1" ht="30.75" customHeight="1">
      <c r="A74" s="361"/>
      <c r="B74" s="361"/>
      <c r="C74" s="361"/>
      <c r="D74" s="361"/>
      <c r="E74" s="361"/>
      <c r="F74" s="361"/>
      <c r="G74" s="361"/>
      <c r="H74" s="361"/>
      <c r="I74" s="361"/>
      <c r="J74" s="361"/>
    </row>
    <row r="75" spans="1:10" s="45" customFormat="1" ht="16.5" customHeight="1">
      <c r="A75" s="198"/>
      <c r="B75" s="198"/>
      <c r="C75" s="198"/>
      <c r="D75" s="198"/>
      <c r="E75" s="198"/>
      <c r="F75" s="198"/>
      <c r="G75" s="198"/>
      <c r="H75" s="198"/>
      <c r="I75" s="198"/>
      <c r="J75" s="198"/>
    </row>
    <row r="76" spans="1:10" s="45" customFormat="1" ht="16.5" customHeight="1">
      <c r="A76" s="371" t="s">
        <v>33</v>
      </c>
      <c r="B76" s="366" t="s">
        <v>21</v>
      </c>
      <c r="C76" s="369" t="s">
        <v>22</v>
      </c>
      <c r="D76" s="371" t="s">
        <v>187</v>
      </c>
      <c r="E76" s="371"/>
      <c r="F76" s="371" t="s">
        <v>72</v>
      </c>
      <c r="G76" s="371" t="s">
        <v>208</v>
      </c>
      <c r="H76" s="363" t="s">
        <v>193</v>
      </c>
      <c r="I76" s="364"/>
      <c r="J76" s="365"/>
    </row>
    <row r="77" spans="1:10" s="45" customFormat="1" ht="16.5" customHeight="1">
      <c r="A77" s="371"/>
      <c r="B77" s="367"/>
      <c r="C77" s="374"/>
      <c r="D77" s="371"/>
      <c r="E77" s="371"/>
      <c r="F77" s="371"/>
      <c r="G77" s="371"/>
      <c r="H77" s="190" t="s">
        <v>24</v>
      </c>
      <c r="I77" s="190" t="s">
        <v>34</v>
      </c>
      <c r="J77" s="192" t="s">
        <v>35</v>
      </c>
    </row>
    <row r="78" spans="1:10" s="45" customFormat="1" ht="71.25" customHeight="1" hidden="1">
      <c r="A78" s="206">
        <v>1</v>
      </c>
      <c r="B78" s="190">
        <v>290</v>
      </c>
      <c r="C78" s="43" t="s">
        <v>43</v>
      </c>
      <c r="D78" s="363" t="s">
        <v>52</v>
      </c>
      <c r="E78" s="365"/>
      <c r="F78" s="33"/>
      <c r="G78" s="40"/>
      <c r="H78" s="35">
        <f>F78*G78</f>
        <v>0</v>
      </c>
      <c r="I78" s="38"/>
      <c r="J78" s="34"/>
    </row>
    <row r="79" spans="1:10" s="45" customFormat="1" ht="16.5" customHeight="1">
      <c r="A79" s="357" t="s">
        <v>53</v>
      </c>
      <c r="B79" s="358"/>
      <c r="C79" s="358"/>
      <c r="D79" s="358"/>
      <c r="E79" s="358"/>
      <c r="F79" s="358"/>
      <c r="G79" s="359"/>
      <c r="H79" s="44">
        <f>H78</f>
        <v>0</v>
      </c>
      <c r="I79" s="44">
        <f>I78</f>
        <v>0</v>
      </c>
      <c r="J79" s="44">
        <f>J78</f>
        <v>0</v>
      </c>
    </row>
    <row r="80" spans="1:10" s="45" customFormat="1" ht="16.5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</row>
    <row r="81" spans="1:10" s="45" customFormat="1" ht="16.5" customHeight="1">
      <c r="A81" s="361" t="s">
        <v>54</v>
      </c>
      <c r="B81" s="361"/>
      <c r="C81" s="361"/>
      <c r="D81" s="361"/>
      <c r="E81" s="361"/>
      <c r="F81" s="361"/>
      <c r="G81" s="361"/>
      <c r="H81" s="361"/>
      <c r="I81" s="361"/>
      <c r="J81" s="377"/>
    </row>
    <row r="82" spans="1:10" s="45" customFormat="1" ht="16.5" customHeight="1">
      <c r="A82" s="198"/>
      <c r="B82" s="198"/>
      <c r="C82" s="198"/>
      <c r="D82" s="198"/>
      <c r="E82" s="198"/>
      <c r="F82" s="198"/>
      <c r="G82" s="198"/>
      <c r="H82" s="198"/>
      <c r="I82" s="198"/>
      <c r="J82" s="198"/>
    </row>
    <row r="83" spans="1:10" s="45" customFormat="1" ht="16.5" customHeight="1">
      <c r="A83" s="371" t="s">
        <v>33</v>
      </c>
      <c r="B83" s="366" t="s">
        <v>21</v>
      </c>
      <c r="C83" s="369" t="s">
        <v>22</v>
      </c>
      <c r="D83" s="371" t="s">
        <v>187</v>
      </c>
      <c r="E83" s="371"/>
      <c r="F83" s="371" t="s">
        <v>55</v>
      </c>
      <c r="G83" s="371" t="s">
        <v>56</v>
      </c>
      <c r="H83" s="363" t="s">
        <v>193</v>
      </c>
      <c r="I83" s="364"/>
      <c r="J83" s="365"/>
    </row>
    <row r="84" spans="1:10" s="45" customFormat="1" ht="34.5" customHeight="1">
      <c r="A84" s="371"/>
      <c r="B84" s="367"/>
      <c r="C84" s="374"/>
      <c r="D84" s="371"/>
      <c r="E84" s="371"/>
      <c r="F84" s="371"/>
      <c r="G84" s="371"/>
      <c r="H84" s="190" t="s">
        <v>24</v>
      </c>
      <c r="I84" s="190" t="s">
        <v>34</v>
      </c>
      <c r="J84" s="192" t="s">
        <v>35</v>
      </c>
    </row>
    <row r="85" spans="1:10" s="45" customFormat="1" ht="28.5" customHeight="1" hidden="1">
      <c r="A85" s="206">
        <v>1</v>
      </c>
      <c r="B85" s="371">
        <v>290</v>
      </c>
      <c r="C85" s="43" t="s">
        <v>43</v>
      </c>
      <c r="D85" s="375" t="s">
        <v>57</v>
      </c>
      <c r="E85" s="376"/>
      <c r="F85" s="52"/>
      <c r="G85" s="53">
        <v>0.001</v>
      </c>
      <c r="H85" s="35">
        <f>F85*G85</f>
        <v>0</v>
      </c>
      <c r="I85" s="38"/>
      <c r="J85" s="34"/>
    </row>
    <row r="86" spans="1:10" s="45" customFormat="1" ht="28.5" customHeight="1" hidden="1">
      <c r="A86" s="206">
        <v>2</v>
      </c>
      <c r="B86" s="371"/>
      <c r="C86" s="43" t="s">
        <v>43</v>
      </c>
      <c r="D86" s="375" t="s">
        <v>58</v>
      </c>
      <c r="E86" s="376"/>
      <c r="F86" s="52"/>
      <c r="G86" s="53">
        <v>0.015</v>
      </c>
      <c r="H86" s="35">
        <f>F86*G86</f>
        <v>0</v>
      </c>
      <c r="I86" s="38"/>
      <c r="J86" s="34"/>
    </row>
    <row r="87" spans="1:10" s="45" customFormat="1" ht="16.5" customHeight="1">
      <c r="A87" s="357" t="s">
        <v>59</v>
      </c>
      <c r="B87" s="358"/>
      <c r="C87" s="358"/>
      <c r="D87" s="358"/>
      <c r="E87" s="358"/>
      <c r="F87" s="358"/>
      <c r="G87" s="359"/>
      <c r="H87" s="44">
        <f>H85+H86</f>
        <v>0</v>
      </c>
      <c r="I87" s="44">
        <f>I85</f>
        <v>0</v>
      </c>
      <c r="J87" s="44">
        <f>J85</f>
        <v>0</v>
      </c>
    </row>
    <row r="88" spans="1:10" s="45" customFormat="1" ht="21.75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</row>
    <row r="89" spans="1:10" s="45" customFormat="1" ht="16.5" customHeight="1">
      <c r="A89" s="361" t="s">
        <v>60</v>
      </c>
      <c r="B89" s="361"/>
      <c r="C89" s="361"/>
      <c r="D89" s="361"/>
      <c r="E89" s="361"/>
      <c r="F89" s="361"/>
      <c r="G89" s="361"/>
      <c r="H89" s="361"/>
      <c r="I89" s="361"/>
      <c r="J89" s="377"/>
    </row>
    <row r="90" spans="1:10" s="45" customFormat="1" ht="16.5" customHeight="1">
      <c r="A90" s="198"/>
      <c r="B90" s="198"/>
      <c r="C90" s="198"/>
      <c r="D90" s="198"/>
      <c r="E90" s="198"/>
      <c r="F90" s="198"/>
      <c r="G90" s="198"/>
      <c r="H90" s="198"/>
      <c r="I90" s="198"/>
      <c r="J90" s="198"/>
    </row>
    <row r="91" spans="1:10" s="45" customFormat="1" ht="16.5" customHeight="1">
      <c r="A91" s="371" t="s">
        <v>33</v>
      </c>
      <c r="B91" s="366" t="s">
        <v>21</v>
      </c>
      <c r="C91" s="369" t="s">
        <v>22</v>
      </c>
      <c r="D91" s="371" t="s">
        <v>187</v>
      </c>
      <c r="E91" s="371"/>
      <c r="F91" s="382" t="s">
        <v>61</v>
      </c>
      <c r="G91" s="366" t="s">
        <v>62</v>
      </c>
      <c r="H91" s="363" t="s">
        <v>193</v>
      </c>
      <c r="I91" s="364"/>
      <c r="J91" s="365"/>
    </row>
    <row r="92" spans="1:10" s="45" customFormat="1" ht="28.5" customHeight="1">
      <c r="A92" s="371"/>
      <c r="B92" s="367"/>
      <c r="C92" s="374"/>
      <c r="D92" s="371"/>
      <c r="E92" s="371"/>
      <c r="F92" s="383"/>
      <c r="G92" s="368"/>
      <c r="H92" s="190" t="s">
        <v>24</v>
      </c>
      <c r="I92" s="190" t="s">
        <v>63</v>
      </c>
      <c r="J92" s="192" t="s">
        <v>35</v>
      </c>
    </row>
    <row r="93" spans="1:10" ht="35.25" customHeight="1" hidden="1">
      <c r="A93" s="206">
        <v>1</v>
      </c>
      <c r="B93" s="366">
        <v>290</v>
      </c>
      <c r="C93" s="43" t="s">
        <v>43</v>
      </c>
      <c r="D93" s="379" t="s">
        <v>64</v>
      </c>
      <c r="E93" s="379"/>
      <c r="F93" s="54"/>
      <c r="G93" s="55"/>
      <c r="H93" s="40"/>
      <c r="I93" s="38"/>
      <c r="J93" s="34"/>
    </row>
    <row r="94" spans="1:10" ht="35.25" customHeight="1" hidden="1">
      <c r="A94" s="206">
        <v>2</v>
      </c>
      <c r="B94" s="367"/>
      <c r="C94" s="43" t="s">
        <v>43</v>
      </c>
      <c r="D94" s="380" t="s">
        <v>65</v>
      </c>
      <c r="E94" s="381"/>
      <c r="F94" s="36" t="s">
        <v>66</v>
      </c>
      <c r="G94" s="56" t="s">
        <v>66</v>
      </c>
      <c r="H94" s="40"/>
      <c r="I94" s="38"/>
      <c r="J94" s="34"/>
    </row>
    <row r="95" spans="1:10" ht="35.25" customHeight="1" hidden="1">
      <c r="A95" s="206">
        <v>3</v>
      </c>
      <c r="B95" s="368"/>
      <c r="C95" s="43" t="s">
        <v>43</v>
      </c>
      <c r="D95" s="380" t="s">
        <v>194</v>
      </c>
      <c r="E95" s="381"/>
      <c r="F95" s="36" t="s">
        <v>66</v>
      </c>
      <c r="G95" s="56" t="s">
        <v>66</v>
      </c>
      <c r="H95" s="40"/>
      <c r="I95" s="38"/>
      <c r="J95" s="34"/>
    </row>
    <row r="96" spans="1:10" ht="20.25" customHeight="1">
      <c r="A96" s="357" t="s">
        <v>67</v>
      </c>
      <c r="B96" s="358"/>
      <c r="C96" s="358"/>
      <c r="D96" s="358"/>
      <c r="E96" s="358"/>
      <c r="F96" s="358"/>
      <c r="G96" s="359"/>
      <c r="H96" s="57">
        <f>SUM(H93:H95)</f>
        <v>0</v>
      </c>
      <c r="I96" s="57">
        <f>SUM(I93:I95)</f>
        <v>0</v>
      </c>
      <c r="J96" s="57">
        <f>SUM(J93:J95)</f>
        <v>0</v>
      </c>
    </row>
    <row r="97" spans="1:10" ht="15.75" customHeight="1">
      <c r="A97" s="58"/>
      <c r="B97" s="58"/>
      <c r="C97" s="58"/>
      <c r="D97" s="58"/>
      <c r="E97" s="58"/>
      <c r="F97" s="59"/>
      <c r="G97" s="60"/>
      <c r="H97" s="60"/>
      <c r="I97" s="60"/>
      <c r="J97" s="60"/>
    </row>
    <row r="98" spans="1:10" ht="18" customHeight="1">
      <c r="A98" s="361" t="s">
        <v>68</v>
      </c>
      <c r="B98" s="361"/>
      <c r="C98" s="361"/>
      <c r="D98" s="361"/>
      <c r="E98" s="361"/>
      <c r="F98" s="361"/>
      <c r="G98" s="361"/>
      <c r="H98" s="361"/>
      <c r="I98" s="361"/>
      <c r="J98" s="377"/>
    </row>
    <row r="99" spans="1:10" ht="17.25" customHeight="1">
      <c r="A99" s="378"/>
      <c r="B99" s="378"/>
      <c r="C99" s="378"/>
      <c r="D99" s="378"/>
      <c r="E99" s="378"/>
      <c r="F99" s="378"/>
      <c r="G99" s="378"/>
      <c r="H99" s="378"/>
      <c r="I99" s="378"/>
      <c r="J99" s="378"/>
    </row>
    <row r="100" spans="1:10" ht="20.25" customHeight="1">
      <c r="A100" s="371" t="s">
        <v>33</v>
      </c>
      <c r="B100" s="366" t="s">
        <v>21</v>
      </c>
      <c r="C100" s="369" t="s">
        <v>22</v>
      </c>
      <c r="D100" s="369" t="s">
        <v>215</v>
      </c>
      <c r="E100" s="385"/>
      <c r="F100" s="385"/>
      <c r="G100" s="382"/>
      <c r="H100" s="363" t="s">
        <v>193</v>
      </c>
      <c r="I100" s="364"/>
      <c r="J100" s="365"/>
    </row>
    <row r="101" spans="1:10" ht="20.25" customHeight="1">
      <c r="A101" s="371"/>
      <c r="B101" s="367"/>
      <c r="C101" s="374"/>
      <c r="D101" s="370"/>
      <c r="E101" s="388"/>
      <c r="F101" s="388"/>
      <c r="G101" s="383"/>
      <c r="H101" s="190" t="s">
        <v>24</v>
      </c>
      <c r="I101" s="190" t="s">
        <v>24</v>
      </c>
      <c r="J101" s="192" t="s">
        <v>35</v>
      </c>
    </row>
    <row r="102" spans="1:10" ht="29.25" customHeight="1" hidden="1">
      <c r="A102" s="206">
        <v>1</v>
      </c>
      <c r="B102" s="190">
        <v>290</v>
      </c>
      <c r="C102" s="43" t="s">
        <v>43</v>
      </c>
      <c r="D102" s="61" t="s">
        <v>69</v>
      </c>
      <c r="E102" s="54"/>
      <c r="F102" s="54"/>
      <c r="G102" s="55"/>
      <c r="H102" s="40"/>
      <c r="I102" s="38"/>
      <c r="J102" s="34"/>
    </row>
    <row r="103" spans="1:10" ht="21" customHeight="1">
      <c r="A103" s="357" t="s">
        <v>70</v>
      </c>
      <c r="B103" s="358"/>
      <c r="C103" s="358"/>
      <c r="D103" s="358"/>
      <c r="E103" s="358"/>
      <c r="F103" s="358"/>
      <c r="G103" s="359"/>
      <c r="H103" s="57">
        <f>SUM(H100)</f>
        <v>0</v>
      </c>
      <c r="I103" s="57">
        <f>SUM(I100)</f>
        <v>0</v>
      </c>
      <c r="J103" s="57">
        <f>SUM(J100)</f>
        <v>0</v>
      </c>
    </row>
    <row r="104" spans="1:10" ht="29.25" customHeight="1">
      <c r="A104" s="47"/>
      <c r="B104" s="204"/>
      <c r="C104" s="63"/>
      <c r="D104" s="64"/>
      <c r="E104" s="64"/>
      <c r="F104" s="64"/>
      <c r="G104" s="65"/>
      <c r="H104" s="66"/>
      <c r="I104" s="67"/>
      <c r="J104" s="68"/>
    </row>
    <row r="105" spans="1:10" ht="33.75" customHeight="1">
      <c r="A105" s="361" t="s">
        <v>71</v>
      </c>
      <c r="B105" s="361"/>
      <c r="C105" s="361"/>
      <c r="D105" s="361"/>
      <c r="E105" s="361"/>
      <c r="F105" s="361"/>
      <c r="G105" s="361"/>
      <c r="H105" s="361"/>
      <c r="I105" s="361"/>
      <c r="J105" s="377"/>
    </row>
    <row r="106" spans="1:10" ht="18" customHeight="1">
      <c r="A106" s="198"/>
      <c r="B106" s="198"/>
      <c r="C106" s="198"/>
      <c r="D106" s="198"/>
      <c r="E106" s="198"/>
      <c r="F106" s="198"/>
      <c r="G106" s="198"/>
      <c r="H106" s="198"/>
      <c r="I106" s="198"/>
      <c r="J106" s="198"/>
    </row>
    <row r="107" spans="1:10" ht="33.75" customHeight="1">
      <c r="A107" s="371" t="s">
        <v>33</v>
      </c>
      <c r="B107" s="366" t="s">
        <v>21</v>
      </c>
      <c r="C107" s="369" t="s">
        <v>22</v>
      </c>
      <c r="D107" s="371" t="s">
        <v>216</v>
      </c>
      <c r="E107" s="371" t="s">
        <v>195</v>
      </c>
      <c r="F107" s="371" t="s">
        <v>72</v>
      </c>
      <c r="G107" s="371" t="s">
        <v>73</v>
      </c>
      <c r="H107" s="363" t="s">
        <v>193</v>
      </c>
      <c r="I107" s="364"/>
      <c r="J107" s="365"/>
    </row>
    <row r="108" spans="1:10" ht="33.75" customHeight="1">
      <c r="A108" s="371"/>
      <c r="B108" s="367"/>
      <c r="C108" s="374"/>
      <c r="D108" s="371"/>
      <c r="E108" s="371"/>
      <c r="F108" s="371"/>
      <c r="G108" s="371"/>
      <c r="H108" s="190" t="s">
        <v>24</v>
      </c>
      <c r="I108" s="190" t="s">
        <v>34</v>
      </c>
      <c r="J108" s="192" t="s">
        <v>35</v>
      </c>
    </row>
    <row r="109" spans="1:10" ht="40.5" customHeight="1" hidden="1">
      <c r="A109" s="206">
        <v>1</v>
      </c>
      <c r="B109" s="190">
        <v>225</v>
      </c>
      <c r="C109" s="193" t="s">
        <v>74</v>
      </c>
      <c r="D109" s="70" t="s">
        <v>75</v>
      </c>
      <c r="E109" s="71"/>
      <c r="F109" s="33"/>
      <c r="G109" s="40"/>
      <c r="H109" s="35">
        <f>F109*G109</f>
        <v>0</v>
      </c>
      <c r="I109" s="38"/>
      <c r="J109" s="34"/>
    </row>
    <row r="110" spans="1:10" ht="26.25" customHeight="1" hidden="1">
      <c r="A110" s="206">
        <v>2</v>
      </c>
      <c r="B110" s="190">
        <v>226</v>
      </c>
      <c r="C110" s="193" t="s">
        <v>41</v>
      </c>
      <c r="D110" s="70" t="s">
        <v>76</v>
      </c>
      <c r="E110" s="71"/>
      <c r="F110" s="33"/>
      <c r="G110" s="40"/>
      <c r="H110" s="35">
        <f>F110*G110</f>
        <v>0</v>
      </c>
      <c r="I110" s="38"/>
      <c r="J110" s="34"/>
    </row>
    <row r="111" spans="1:10" ht="23.25" customHeight="1">
      <c r="A111" s="357" t="s">
        <v>77</v>
      </c>
      <c r="B111" s="358"/>
      <c r="C111" s="358"/>
      <c r="D111" s="358"/>
      <c r="E111" s="358"/>
      <c r="F111" s="358"/>
      <c r="G111" s="359"/>
      <c r="H111" s="44">
        <f>SUM(H109:H110)</f>
        <v>0</v>
      </c>
      <c r="I111" s="44">
        <f>SUM(I109:I110)</f>
        <v>0</v>
      </c>
      <c r="J111" s="44">
        <f>SUM(J109:J110)</f>
        <v>0</v>
      </c>
    </row>
    <row r="112" spans="1:10" ht="23.25" customHeight="1">
      <c r="A112" s="198"/>
      <c r="B112" s="198"/>
      <c r="C112" s="198"/>
      <c r="D112" s="198"/>
      <c r="E112" s="198"/>
      <c r="F112" s="198"/>
      <c r="G112" s="198"/>
      <c r="H112" s="198"/>
      <c r="I112" s="198"/>
      <c r="J112" s="198"/>
    </row>
    <row r="113" spans="1:10" ht="35.25" customHeight="1">
      <c r="A113" s="361" t="s">
        <v>78</v>
      </c>
      <c r="B113" s="361"/>
      <c r="C113" s="361"/>
      <c r="D113" s="361"/>
      <c r="E113" s="361"/>
      <c r="F113" s="361"/>
      <c r="G113" s="361"/>
      <c r="H113" s="361"/>
      <c r="I113" s="361"/>
      <c r="J113" s="361"/>
    </row>
    <row r="114" spans="1:10" ht="23.25" customHeight="1">
      <c r="A114" s="198"/>
      <c r="B114" s="198"/>
      <c r="C114" s="198"/>
      <c r="D114" s="198"/>
      <c r="E114" s="198"/>
      <c r="F114" s="198"/>
      <c r="G114" s="198"/>
      <c r="H114" s="198"/>
      <c r="I114" s="198"/>
      <c r="J114" s="198"/>
    </row>
    <row r="115" spans="1:10" ht="23.25" customHeight="1">
      <c r="A115" s="371" t="s">
        <v>33</v>
      </c>
      <c r="B115" s="366" t="s">
        <v>21</v>
      </c>
      <c r="C115" s="369" t="s">
        <v>22</v>
      </c>
      <c r="D115" s="371" t="s">
        <v>215</v>
      </c>
      <c r="E115" s="371" t="s">
        <v>195</v>
      </c>
      <c r="F115" s="371" t="s">
        <v>72</v>
      </c>
      <c r="G115" s="371" t="s">
        <v>73</v>
      </c>
      <c r="H115" s="363" t="s">
        <v>193</v>
      </c>
      <c r="I115" s="364"/>
      <c r="J115" s="365"/>
    </row>
    <row r="116" spans="1:10" ht="33.75" customHeight="1">
      <c r="A116" s="371"/>
      <c r="B116" s="367"/>
      <c r="C116" s="374"/>
      <c r="D116" s="371"/>
      <c r="E116" s="371"/>
      <c r="F116" s="371"/>
      <c r="G116" s="371"/>
      <c r="H116" s="190" t="s">
        <v>24</v>
      </c>
      <c r="I116" s="190" t="s">
        <v>63</v>
      </c>
      <c r="J116" s="192" t="s">
        <v>35</v>
      </c>
    </row>
    <row r="117" spans="1:10" ht="39" customHeight="1" hidden="1">
      <c r="A117" s="206">
        <v>1</v>
      </c>
      <c r="B117" s="190">
        <v>226</v>
      </c>
      <c r="C117" s="193" t="s">
        <v>41</v>
      </c>
      <c r="D117" s="70"/>
      <c r="E117" s="71"/>
      <c r="F117" s="33"/>
      <c r="G117" s="40"/>
      <c r="H117" s="35">
        <f>G117*F117</f>
        <v>0</v>
      </c>
      <c r="I117" s="38"/>
      <c r="J117" s="34"/>
    </row>
    <row r="118" spans="1:10" ht="33.75" customHeight="1">
      <c r="A118" s="357" t="s">
        <v>79</v>
      </c>
      <c r="B118" s="358"/>
      <c r="C118" s="358"/>
      <c r="D118" s="358"/>
      <c r="E118" s="358"/>
      <c r="F118" s="358"/>
      <c r="G118" s="359"/>
      <c r="H118" s="44">
        <f>SUM(H116:H117)</f>
        <v>0</v>
      </c>
      <c r="I118" s="44">
        <f>SUM(I116:I117)</f>
        <v>0</v>
      </c>
      <c r="J118" s="44">
        <f>SUM(J116:J117)</f>
        <v>0</v>
      </c>
    </row>
    <row r="119" spans="1:10" ht="17.25" customHeight="1">
      <c r="A119" s="58"/>
      <c r="B119" s="58"/>
      <c r="C119" s="58"/>
      <c r="D119" s="58"/>
      <c r="E119" s="58"/>
      <c r="F119" s="59"/>
      <c r="G119" s="60"/>
      <c r="H119" s="60"/>
      <c r="I119" s="60"/>
      <c r="J119" s="60"/>
    </row>
    <row r="120" spans="1:10" ht="33" customHeight="1">
      <c r="A120" s="361" t="s">
        <v>80</v>
      </c>
      <c r="B120" s="361"/>
      <c r="C120" s="361"/>
      <c r="D120" s="361"/>
      <c r="E120" s="361"/>
      <c r="F120" s="361"/>
      <c r="G120" s="361"/>
      <c r="H120" s="361"/>
      <c r="I120" s="361"/>
      <c r="J120" s="377"/>
    </row>
    <row r="121" spans="1:10" ht="17.25" customHeight="1">
      <c r="A121" s="384" t="s">
        <v>81</v>
      </c>
      <c r="B121" s="384"/>
      <c r="C121" s="384"/>
      <c r="D121" s="384"/>
      <c r="E121" s="384"/>
      <c r="F121" s="384"/>
      <c r="G121" s="384"/>
      <c r="H121" s="384"/>
      <c r="I121" s="384"/>
      <c r="J121" s="384"/>
    </row>
    <row r="122" spans="1:10" ht="17.25" customHeight="1">
      <c r="A122" s="203"/>
      <c r="B122" s="203"/>
      <c r="C122" s="203"/>
      <c r="D122" s="203"/>
      <c r="E122" s="203"/>
      <c r="F122" s="203"/>
      <c r="G122" s="203"/>
      <c r="H122" s="203"/>
      <c r="I122" s="203"/>
      <c r="J122" s="203"/>
    </row>
    <row r="123" spans="1:10" ht="17.25" customHeight="1">
      <c r="A123" s="371" t="s">
        <v>33</v>
      </c>
      <c r="B123" s="369" t="s">
        <v>82</v>
      </c>
      <c r="C123" s="385"/>
      <c r="D123" s="382"/>
      <c r="E123" s="371" t="s">
        <v>212</v>
      </c>
      <c r="F123" s="371" t="s">
        <v>213</v>
      </c>
      <c r="G123" s="371" t="s">
        <v>214</v>
      </c>
      <c r="H123" s="389" t="s">
        <v>193</v>
      </c>
      <c r="I123" s="390"/>
      <c r="J123" s="391"/>
    </row>
    <row r="124" spans="1:10" ht="15" customHeight="1">
      <c r="A124" s="371"/>
      <c r="B124" s="374"/>
      <c r="C124" s="386"/>
      <c r="D124" s="387"/>
      <c r="E124" s="371"/>
      <c r="F124" s="371"/>
      <c r="G124" s="371"/>
      <c r="H124" s="371" t="s">
        <v>24</v>
      </c>
      <c r="I124" s="398" t="s">
        <v>34</v>
      </c>
      <c r="J124" s="398" t="s">
        <v>26</v>
      </c>
    </row>
    <row r="125" spans="1:10" ht="6.75" customHeight="1">
      <c r="A125" s="371"/>
      <c r="B125" s="370"/>
      <c r="C125" s="388"/>
      <c r="D125" s="383"/>
      <c r="E125" s="371"/>
      <c r="F125" s="371"/>
      <c r="G125" s="371"/>
      <c r="H125" s="371"/>
      <c r="I125" s="398"/>
      <c r="J125" s="398"/>
    </row>
    <row r="126" spans="1:10" ht="12.75">
      <c r="A126" s="190">
        <v>1</v>
      </c>
      <c r="B126" s="363">
        <v>2</v>
      </c>
      <c r="C126" s="364"/>
      <c r="D126" s="365"/>
      <c r="E126" s="194">
        <v>3</v>
      </c>
      <c r="F126" s="194">
        <v>4</v>
      </c>
      <c r="G126" s="194">
        <v>5</v>
      </c>
      <c r="H126" s="194" t="s">
        <v>84</v>
      </c>
      <c r="I126" s="206">
        <v>7</v>
      </c>
      <c r="J126" s="187">
        <v>8</v>
      </c>
    </row>
    <row r="127" spans="1:10" ht="33.75" customHeight="1">
      <c r="A127" s="206">
        <v>1</v>
      </c>
      <c r="B127" s="375" t="s">
        <v>85</v>
      </c>
      <c r="C127" s="399"/>
      <c r="D127" s="376"/>
      <c r="E127" s="235">
        <v>2</v>
      </c>
      <c r="F127" s="236">
        <v>12</v>
      </c>
      <c r="G127" s="234">
        <v>775.75</v>
      </c>
      <c r="H127" s="233">
        <f>(E127*F127)*G127</f>
        <v>18618</v>
      </c>
      <c r="I127" s="232">
        <v>18618</v>
      </c>
      <c r="J127" s="232">
        <v>18618</v>
      </c>
    </row>
    <row r="128" spans="1:10" ht="18.75" customHeight="1" hidden="1">
      <c r="A128" s="206"/>
      <c r="B128" s="392"/>
      <c r="C128" s="393"/>
      <c r="D128" s="394"/>
      <c r="E128" s="237"/>
      <c r="F128" s="143"/>
      <c r="G128" s="34"/>
      <c r="H128" s="52">
        <f aca="true" t="shared" si="0" ref="H128:H137">(E128*F128)*G128</f>
        <v>0</v>
      </c>
      <c r="I128" s="37"/>
      <c r="J128" s="75"/>
    </row>
    <row r="129" spans="1:10" ht="12" customHeight="1">
      <c r="A129" s="206">
        <v>2</v>
      </c>
      <c r="B129" s="392" t="s">
        <v>86</v>
      </c>
      <c r="C129" s="393"/>
      <c r="D129" s="394"/>
      <c r="E129" s="237">
        <v>3</v>
      </c>
      <c r="F129" s="143">
        <v>12</v>
      </c>
      <c r="G129" s="56">
        <v>324.5</v>
      </c>
      <c r="H129" s="52">
        <f t="shared" si="0"/>
        <v>11682</v>
      </c>
      <c r="I129" s="232">
        <v>11682</v>
      </c>
      <c r="J129" s="232">
        <v>11682</v>
      </c>
    </row>
    <row r="130" spans="1:10" ht="12.75" hidden="1">
      <c r="A130" s="206">
        <v>3</v>
      </c>
      <c r="B130" s="392" t="s">
        <v>196</v>
      </c>
      <c r="C130" s="393"/>
      <c r="D130" s="394"/>
      <c r="E130" s="76"/>
      <c r="F130" s="34"/>
      <c r="G130" s="56"/>
      <c r="H130" s="52">
        <f t="shared" si="0"/>
        <v>0</v>
      </c>
      <c r="I130" s="34"/>
      <c r="J130" s="34"/>
    </row>
    <row r="131" spans="1:10" ht="12.75" hidden="1">
      <c r="A131" s="206">
        <v>4</v>
      </c>
      <c r="B131" s="392" t="s">
        <v>87</v>
      </c>
      <c r="C131" s="393"/>
      <c r="D131" s="394"/>
      <c r="E131" s="76"/>
      <c r="F131" s="34"/>
      <c r="G131" s="56"/>
      <c r="H131" s="52">
        <f t="shared" si="0"/>
        <v>0</v>
      </c>
      <c r="I131" s="34"/>
      <c r="J131" s="34"/>
    </row>
    <row r="132" spans="1:10" ht="12.75" hidden="1">
      <c r="A132" s="206">
        <v>5</v>
      </c>
      <c r="B132" s="392" t="s">
        <v>88</v>
      </c>
      <c r="C132" s="393"/>
      <c r="D132" s="394"/>
      <c r="E132" s="76"/>
      <c r="F132" s="34"/>
      <c r="G132" s="56"/>
      <c r="H132" s="52">
        <f t="shared" si="0"/>
        <v>0</v>
      </c>
      <c r="I132" s="34"/>
      <c r="J132" s="34"/>
    </row>
    <row r="133" spans="1:10" ht="12.75" hidden="1">
      <c r="A133" s="206">
        <v>6</v>
      </c>
      <c r="B133" s="392" t="s">
        <v>89</v>
      </c>
      <c r="C133" s="393"/>
      <c r="D133" s="394"/>
      <c r="E133" s="76"/>
      <c r="F133" s="34"/>
      <c r="G133" s="56"/>
      <c r="H133" s="52">
        <f t="shared" si="0"/>
        <v>0</v>
      </c>
      <c r="I133" s="34"/>
      <c r="J133" s="34"/>
    </row>
    <row r="134" spans="1:10" ht="12.75" hidden="1">
      <c r="A134" s="206">
        <v>7</v>
      </c>
      <c r="B134" s="392" t="s">
        <v>90</v>
      </c>
      <c r="C134" s="393"/>
      <c r="D134" s="394"/>
      <c r="E134" s="76"/>
      <c r="F134" s="34"/>
      <c r="G134" s="56"/>
      <c r="H134" s="52">
        <f t="shared" si="0"/>
        <v>0</v>
      </c>
      <c r="I134" s="34"/>
      <c r="J134" s="34"/>
    </row>
    <row r="135" spans="1:10" ht="12.75" hidden="1">
      <c r="A135" s="206">
        <v>8</v>
      </c>
      <c r="B135" s="392" t="s">
        <v>91</v>
      </c>
      <c r="C135" s="402"/>
      <c r="D135" s="403"/>
      <c r="E135" s="76"/>
      <c r="F135" s="34"/>
      <c r="G135" s="56"/>
      <c r="H135" s="52">
        <f t="shared" si="0"/>
        <v>0</v>
      </c>
      <c r="I135" s="34"/>
      <c r="J135" s="34"/>
    </row>
    <row r="136" spans="1:10" ht="12.75" hidden="1">
      <c r="A136" s="206">
        <v>9</v>
      </c>
      <c r="B136" s="392" t="s">
        <v>92</v>
      </c>
      <c r="C136" s="402"/>
      <c r="D136" s="403"/>
      <c r="E136" s="76"/>
      <c r="F136" s="34"/>
      <c r="G136" s="56"/>
      <c r="H136" s="52">
        <f t="shared" si="0"/>
        <v>0</v>
      </c>
      <c r="I136" s="34"/>
      <c r="J136" s="34"/>
    </row>
    <row r="137" spans="1:10" ht="12.75" hidden="1">
      <c r="A137" s="206">
        <v>10</v>
      </c>
      <c r="B137" s="392" t="s">
        <v>197</v>
      </c>
      <c r="C137" s="393"/>
      <c r="D137" s="394"/>
      <c r="E137" s="76"/>
      <c r="F137" s="34"/>
      <c r="G137" s="34"/>
      <c r="H137" s="52">
        <f t="shared" si="0"/>
        <v>0</v>
      </c>
      <c r="I137" s="34"/>
      <c r="J137" s="34"/>
    </row>
    <row r="138" spans="1:10" ht="19.5" customHeight="1">
      <c r="A138" s="404" t="s">
        <v>93</v>
      </c>
      <c r="B138" s="405"/>
      <c r="C138" s="405"/>
      <c r="D138" s="405"/>
      <c r="E138" s="405"/>
      <c r="F138" s="405"/>
      <c r="G138" s="406"/>
      <c r="H138" s="44">
        <f>SUM(H127:H137)</f>
        <v>30300</v>
      </c>
      <c r="I138" s="44">
        <f>SUM(I127:I137)</f>
        <v>30300</v>
      </c>
      <c r="J138" s="44">
        <f>SUM(J127:J137)</f>
        <v>30300</v>
      </c>
    </row>
    <row r="139" spans="1:10" ht="12.75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ht="38.25" hidden="1">
      <c r="A140" s="197" t="s">
        <v>33</v>
      </c>
      <c r="B140" s="368" t="s">
        <v>82</v>
      </c>
      <c r="C140" s="368"/>
      <c r="D140" s="368"/>
      <c r="E140" s="197"/>
      <c r="F140" s="197" t="s">
        <v>94</v>
      </c>
      <c r="G140" s="200" t="s">
        <v>95</v>
      </c>
      <c r="H140" s="200" t="s">
        <v>96</v>
      </c>
      <c r="I140" s="77" t="s">
        <v>24</v>
      </c>
      <c r="J140" s="77" t="s">
        <v>26</v>
      </c>
    </row>
    <row r="141" spans="1:10" ht="12.75" hidden="1">
      <c r="A141" s="190">
        <v>1</v>
      </c>
      <c r="B141" s="371">
        <v>2</v>
      </c>
      <c r="C141" s="371"/>
      <c r="D141" s="371"/>
      <c r="E141" s="194"/>
      <c r="F141" s="194">
        <v>5</v>
      </c>
      <c r="G141" s="196">
        <v>6</v>
      </c>
      <c r="H141" s="194" t="s">
        <v>97</v>
      </c>
      <c r="I141" s="210"/>
      <c r="J141" s="210"/>
    </row>
    <row r="142" spans="1:10" ht="54.75" customHeight="1" hidden="1">
      <c r="A142" s="206">
        <v>1</v>
      </c>
      <c r="B142" s="407" t="s">
        <v>98</v>
      </c>
      <c r="C142" s="407"/>
      <c r="D142" s="407"/>
      <c r="E142" s="79"/>
      <c r="F142" s="37"/>
      <c r="G142" s="37"/>
      <c r="H142" s="61"/>
      <c r="I142" s="75"/>
      <c r="J142" s="75"/>
    </row>
    <row r="143" spans="1:8" ht="14.25" customHeight="1" hidden="1">
      <c r="A143" s="47"/>
      <c r="B143" s="80"/>
      <c r="C143" s="80"/>
      <c r="D143" s="80"/>
      <c r="E143" s="80"/>
      <c r="F143" s="47"/>
      <c r="G143" s="81"/>
      <c r="H143" s="82"/>
    </row>
    <row r="144" spans="1:10" ht="12.75">
      <c r="A144" s="400" t="s">
        <v>99</v>
      </c>
      <c r="B144" s="400"/>
      <c r="C144" s="400"/>
      <c r="D144" s="400"/>
      <c r="E144" s="400"/>
      <c r="F144" s="400"/>
      <c r="G144" s="400"/>
      <c r="H144" s="400"/>
      <c r="I144" s="400"/>
      <c r="J144" s="400"/>
    </row>
    <row r="145" spans="1:10" ht="12.75">
      <c r="A145" s="207"/>
      <c r="B145" s="207"/>
      <c r="C145" s="207"/>
      <c r="D145" s="207"/>
      <c r="E145" s="207"/>
      <c r="F145" s="207"/>
      <c r="G145" s="207"/>
      <c r="H145" s="207"/>
      <c r="I145" s="207"/>
      <c r="J145" s="207"/>
    </row>
    <row r="146" spans="1:10" ht="19.5" customHeight="1">
      <c r="A146" s="371" t="s">
        <v>33</v>
      </c>
      <c r="B146" s="369" t="s">
        <v>211</v>
      </c>
      <c r="C146" s="385"/>
      <c r="D146" s="385"/>
      <c r="E146" s="371" t="s">
        <v>100</v>
      </c>
      <c r="F146" s="371" t="s">
        <v>250</v>
      </c>
      <c r="G146" s="401" t="s">
        <v>102</v>
      </c>
      <c r="H146" s="398" t="s">
        <v>193</v>
      </c>
      <c r="I146" s="398"/>
      <c r="J146" s="398"/>
    </row>
    <row r="147" spans="1:10" ht="36.75" customHeight="1">
      <c r="A147" s="371"/>
      <c r="B147" s="370"/>
      <c r="C147" s="388"/>
      <c r="D147" s="388"/>
      <c r="E147" s="371"/>
      <c r="F147" s="371"/>
      <c r="G147" s="401"/>
      <c r="H147" s="190" t="s">
        <v>103</v>
      </c>
      <c r="I147" s="206" t="s">
        <v>34</v>
      </c>
      <c r="J147" s="206" t="s">
        <v>26</v>
      </c>
    </row>
    <row r="148" spans="1:10" ht="12.75">
      <c r="A148" s="190">
        <v>1</v>
      </c>
      <c r="B148" s="363">
        <v>2</v>
      </c>
      <c r="C148" s="364"/>
      <c r="D148" s="364"/>
      <c r="E148" s="70">
        <v>3</v>
      </c>
      <c r="F148" s="194">
        <v>4</v>
      </c>
      <c r="G148" s="205">
        <v>5</v>
      </c>
      <c r="H148" s="206">
        <v>6</v>
      </c>
      <c r="I148" s="187">
        <v>7</v>
      </c>
      <c r="J148" s="187">
        <v>8</v>
      </c>
    </row>
    <row r="149" spans="1:10" ht="17.25" customHeight="1">
      <c r="A149" s="206">
        <v>1</v>
      </c>
      <c r="B149" s="375" t="s">
        <v>104</v>
      </c>
      <c r="C149" s="399"/>
      <c r="D149" s="399"/>
      <c r="E149" s="190" t="s">
        <v>66</v>
      </c>
      <c r="F149" s="205">
        <v>5000</v>
      </c>
      <c r="G149" s="205">
        <v>1</v>
      </c>
      <c r="H149" s="84">
        <f>F149*G149</f>
        <v>5000</v>
      </c>
      <c r="I149" s="210">
        <v>5000</v>
      </c>
      <c r="J149" s="210">
        <v>5000</v>
      </c>
    </row>
    <row r="150" spans="1:10" ht="15.75" customHeight="1" hidden="1">
      <c r="A150" s="206">
        <v>2</v>
      </c>
      <c r="B150" s="375" t="s">
        <v>105</v>
      </c>
      <c r="C150" s="399"/>
      <c r="D150" s="399"/>
      <c r="E150" s="70"/>
      <c r="F150" s="205"/>
      <c r="G150" s="205"/>
      <c r="H150" s="84">
        <f>E150*F150*G150</f>
        <v>0</v>
      </c>
      <c r="I150" s="210"/>
      <c r="J150" s="210"/>
    </row>
    <row r="151" spans="1:10" ht="21.75" customHeight="1" hidden="1">
      <c r="A151" s="206">
        <v>3</v>
      </c>
      <c r="B151" s="375" t="s">
        <v>40</v>
      </c>
      <c r="C151" s="399"/>
      <c r="D151" s="399"/>
      <c r="E151" s="70"/>
      <c r="F151" s="205"/>
      <c r="G151" s="205"/>
      <c r="H151" s="84">
        <f>E151*F151*G151</f>
        <v>0</v>
      </c>
      <c r="I151" s="210"/>
      <c r="J151" s="210"/>
    </row>
    <row r="152" spans="1:10" ht="19.5" customHeight="1">
      <c r="A152" s="404" t="s">
        <v>106</v>
      </c>
      <c r="B152" s="405"/>
      <c r="C152" s="405"/>
      <c r="D152" s="405"/>
      <c r="E152" s="405"/>
      <c r="F152" s="405"/>
      <c r="G152" s="406"/>
      <c r="H152" s="85">
        <f>H149+H150+H151</f>
        <v>5000</v>
      </c>
      <c r="I152" s="85">
        <f>I149+I150+I151</f>
        <v>5000</v>
      </c>
      <c r="J152" s="85">
        <f>J149+J150+J151</f>
        <v>5000</v>
      </c>
    </row>
    <row r="153" spans="1:10" ht="12.75">
      <c r="A153" s="86"/>
      <c r="B153" s="48"/>
      <c r="C153" s="48"/>
      <c r="D153" s="48"/>
      <c r="E153" s="48"/>
      <c r="F153" s="48"/>
      <c r="G153" s="48"/>
      <c r="H153" s="48"/>
      <c r="I153" s="48"/>
      <c r="J153" s="48"/>
    </row>
    <row r="154" spans="1:10" ht="12.75">
      <c r="A154" s="87" t="s">
        <v>107</v>
      </c>
      <c r="B154" s="87"/>
      <c r="C154" s="87"/>
      <c r="D154" s="87"/>
      <c r="E154" s="87"/>
      <c r="F154" s="87"/>
      <c r="G154" s="87"/>
      <c r="H154" s="87"/>
      <c r="I154" s="87"/>
      <c r="J154" s="87"/>
    </row>
    <row r="155" spans="1:10" ht="16.5" customHeight="1">
      <c r="A155" s="207"/>
      <c r="B155" s="207"/>
      <c r="C155" s="207"/>
      <c r="D155" s="207"/>
      <c r="E155" s="207"/>
      <c r="F155" s="207"/>
      <c r="G155" s="207"/>
      <c r="H155" s="207"/>
      <c r="I155" s="207"/>
      <c r="J155" s="207"/>
    </row>
    <row r="156" spans="1:10" ht="23.25" customHeight="1">
      <c r="A156" s="371" t="s">
        <v>33</v>
      </c>
      <c r="B156" s="371" t="s">
        <v>211</v>
      </c>
      <c r="C156" s="408"/>
      <c r="D156" s="408"/>
      <c r="E156" s="371" t="s">
        <v>83</v>
      </c>
      <c r="F156" s="371" t="s">
        <v>190</v>
      </c>
      <c r="G156" s="371" t="s">
        <v>198</v>
      </c>
      <c r="H156" s="398" t="s">
        <v>193</v>
      </c>
      <c r="I156" s="398"/>
      <c r="J156" s="398"/>
    </row>
    <row r="157" spans="1:10" ht="24" customHeight="1">
      <c r="A157" s="408"/>
      <c r="B157" s="408"/>
      <c r="C157" s="408"/>
      <c r="D157" s="408"/>
      <c r="E157" s="408"/>
      <c r="F157" s="408"/>
      <c r="G157" s="408"/>
      <c r="H157" s="190" t="s">
        <v>103</v>
      </c>
      <c r="I157" s="206" t="s">
        <v>34</v>
      </c>
      <c r="J157" s="206" t="s">
        <v>26</v>
      </c>
    </row>
    <row r="158" spans="1:10" ht="12.75">
      <c r="A158" s="191">
        <v>1</v>
      </c>
      <c r="B158" s="369">
        <v>2</v>
      </c>
      <c r="C158" s="385"/>
      <c r="D158" s="382"/>
      <c r="E158" s="199">
        <v>4</v>
      </c>
      <c r="F158" s="191">
        <v>5</v>
      </c>
      <c r="G158" s="192">
        <v>6</v>
      </c>
      <c r="H158" s="191" t="s">
        <v>108</v>
      </c>
      <c r="I158" s="213">
        <v>8</v>
      </c>
      <c r="J158" s="213">
        <v>9</v>
      </c>
    </row>
    <row r="159" spans="1:13" ht="24" customHeight="1" hidden="1">
      <c r="A159" s="206">
        <v>1</v>
      </c>
      <c r="B159" s="407" t="s">
        <v>109</v>
      </c>
      <c r="C159" s="407"/>
      <c r="D159" s="407"/>
      <c r="E159" s="209" t="s">
        <v>110</v>
      </c>
      <c r="F159" s="56"/>
      <c r="G159" s="92"/>
      <c r="H159" s="93">
        <f>F159*G159</f>
        <v>0</v>
      </c>
      <c r="I159" s="93"/>
      <c r="J159" s="93"/>
      <c r="M159" s="94"/>
    </row>
    <row r="160" spans="1:13" ht="24" customHeight="1" hidden="1">
      <c r="A160" s="206">
        <v>2</v>
      </c>
      <c r="B160" s="407" t="s">
        <v>111</v>
      </c>
      <c r="C160" s="407"/>
      <c r="D160" s="407"/>
      <c r="E160" s="209" t="s">
        <v>112</v>
      </c>
      <c r="F160" s="56"/>
      <c r="G160" s="92"/>
      <c r="H160" s="93">
        <f>F160*G160</f>
        <v>0</v>
      </c>
      <c r="I160" s="93"/>
      <c r="J160" s="93"/>
      <c r="L160" s="95"/>
      <c r="M160" s="94"/>
    </row>
    <row r="161" spans="1:13" ht="24" customHeight="1" hidden="1">
      <c r="A161" s="206">
        <v>3</v>
      </c>
      <c r="B161" s="407" t="s">
        <v>113</v>
      </c>
      <c r="C161" s="407"/>
      <c r="D161" s="407"/>
      <c r="E161" s="209" t="s">
        <v>112</v>
      </c>
      <c r="F161" s="56"/>
      <c r="G161" s="92"/>
      <c r="H161" s="93">
        <f>F161*G161</f>
        <v>0</v>
      </c>
      <c r="I161" s="93"/>
      <c r="J161" s="93"/>
      <c r="L161" s="95"/>
      <c r="M161" s="94"/>
    </row>
    <row r="162" spans="1:12" ht="24" customHeight="1">
      <c r="A162" s="206">
        <v>4</v>
      </c>
      <c r="B162" s="410" t="s">
        <v>114</v>
      </c>
      <c r="C162" s="410"/>
      <c r="D162" s="410"/>
      <c r="E162" s="212" t="s">
        <v>115</v>
      </c>
      <c r="F162" s="56">
        <v>1506.85</v>
      </c>
      <c r="G162" s="92">
        <v>5.84</v>
      </c>
      <c r="H162" s="93">
        <f>F162*G162</f>
        <v>8800.003999999999</v>
      </c>
      <c r="I162" s="93">
        <v>8800</v>
      </c>
      <c r="J162" s="93">
        <v>8800</v>
      </c>
      <c r="L162" s="95"/>
    </row>
    <row r="163" spans="1:10" ht="15" customHeight="1">
      <c r="A163" s="404" t="s">
        <v>116</v>
      </c>
      <c r="B163" s="405"/>
      <c r="C163" s="405"/>
      <c r="D163" s="405"/>
      <c r="E163" s="405"/>
      <c r="F163" s="405"/>
      <c r="G163" s="406"/>
      <c r="H163" s="96">
        <f>H159+H160+H161+H162</f>
        <v>8800.003999999999</v>
      </c>
      <c r="I163" s="97">
        <f>SUM(I159:I162)</f>
        <v>8800</v>
      </c>
      <c r="J163" s="97">
        <f>SUM(J159:J162)</f>
        <v>8800</v>
      </c>
    </row>
    <row r="164" spans="1:10" ht="15.75">
      <c r="A164" s="47"/>
      <c r="B164" s="98"/>
      <c r="C164" s="47"/>
      <c r="D164" s="47"/>
      <c r="E164" s="47"/>
      <c r="F164" s="47"/>
      <c r="G164" s="81"/>
      <c r="H164" s="47"/>
      <c r="I164" s="48"/>
      <c r="J164" s="48"/>
    </row>
    <row r="165" spans="1:10" ht="12.75">
      <c r="A165" s="409" t="s">
        <v>117</v>
      </c>
      <c r="B165" s="409"/>
      <c r="C165" s="409"/>
      <c r="D165" s="409"/>
      <c r="E165" s="409"/>
      <c r="F165" s="409"/>
      <c r="G165" s="409"/>
      <c r="H165" s="409"/>
      <c r="I165" s="409"/>
      <c r="J165" s="409"/>
    </row>
    <row r="166" spans="1:10" ht="12.75">
      <c r="A166" s="211"/>
      <c r="B166" s="211"/>
      <c r="C166" s="211"/>
      <c r="D166" s="211"/>
      <c r="E166" s="211"/>
      <c r="F166" s="211"/>
      <c r="G166" s="211"/>
      <c r="H166" s="211"/>
      <c r="I166" s="211"/>
      <c r="J166" s="211"/>
    </row>
    <row r="167" spans="1:10" ht="13.5" customHeight="1">
      <c r="A167" s="371" t="s">
        <v>33</v>
      </c>
      <c r="B167" s="371" t="s">
        <v>211</v>
      </c>
      <c r="C167" s="371"/>
      <c r="D167" s="371"/>
      <c r="E167" s="366" t="s">
        <v>72</v>
      </c>
      <c r="F167" s="366" t="s">
        <v>199</v>
      </c>
      <c r="G167" s="371" t="s">
        <v>200</v>
      </c>
      <c r="H167" s="398" t="s">
        <v>193</v>
      </c>
      <c r="I167" s="398"/>
      <c r="J167" s="398"/>
    </row>
    <row r="168" spans="1:10" ht="39" customHeight="1">
      <c r="A168" s="371"/>
      <c r="B168" s="371"/>
      <c r="C168" s="371"/>
      <c r="D168" s="371"/>
      <c r="E168" s="368"/>
      <c r="F168" s="368"/>
      <c r="G168" s="371"/>
      <c r="H168" s="190" t="s">
        <v>103</v>
      </c>
      <c r="I168" s="206" t="s">
        <v>34</v>
      </c>
      <c r="J168" s="206" t="s">
        <v>26</v>
      </c>
    </row>
    <row r="169" spans="1:10" ht="12.75">
      <c r="A169" s="194">
        <v>1</v>
      </c>
      <c r="B169" s="371">
        <v>2</v>
      </c>
      <c r="C169" s="371"/>
      <c r="D169" s="371"/>
      <c r="E169" s="194">
        <v>3</v>
      </c>
      <c r="F169" s="194">
        <v>4</v>
      </c>
      <c r="G169" s="194">
        <v>5</v>
      </c>
      <c r="H169" s="206">
        <v>6</v>
      </c>
      <c r="I169" s="206">
        <v>7</v>
      </c>
      <c r="J169" s="206">
        <v>8</v>
      </c>
    </row>
    <row r="170" spans="1:10" ht="19.5" customHeight="1" hidden="1">
      <c r="A170" s="194">
        <v>1</v>
      </c>
      <c r="B170" s="407" t="s">
        <v>118</v>
      </c>
      <c r="C170" s="407"/>
      <c r="D170" s="407"/>
      <c r="E170" s="194"/>
      <c r="F170" s="100"/>
      <c r="G170" s="101"/>
      <c r="H170" s="35">
        <f>E170*F170*G170</f>
        <v>0</v>
      </c>
      <c r="I170" s="75"/>
      <c r="J170" s="75"/>
    </row>
    <row r="171" spans="1:10" ht="18" customHeight="1" hidden="1">
      <c r="A171" s="194">
        <v>2</v>
      </c>
      <c r="B171" s="407" t="s">
        <v>119</v>
      </c>
      <c r="C171" s="407"/>
      <c r="D171" s="407"/>
      <c r="E171" s="43"/>
      <c r="F171" s="43"/>
      <c r="G171" s="101"/>
      <c r="H171" s="35">
        <f>E171*F171*G171</f>
        <v>0</v>
      </c>
      <c r="I171" s="75"/>
      <c r="J171" s="75"/>
    </row>
    <row r="172" spans="1:10" ht="16.5" customHeight="1">
      <c r="A172" s="404" t="s">
        <v>120</v>
      </c>
      <c r="B172" s="405"/>
      <c r="C172" s="405"/>
      <c r="D172" s="405"/>
      <c r="E172" s="405"/>
      <c r="F172" s="405"/>
      <c r="G172" s="406"/>
      <c r="H172" s="102">
        <f>H170+H171</f>
        <v>0</v>
      </c>
      <c r="I172" s="102">
        <f>I170+I171</f>
        <v>0</v>
      </c>
      <c r="J172" s="102">
        <f>J170+J171</f>
        <v>0</v>
      </c>
    </row>
    <row r="173" spans="1:8" ht="12.75">
      <c r="A173" s="204"/>
      <c r="B173" s="48"/>
      <c r="C173" s="204"/>
      <c r="D173" s="47"/>
      <c r="E173" s="47"/>
      <c r="F173" s="47"/>
      <c r="G173" s="47"/>
      <c r="H173" s="81"/>
    </row>
    <row r="174" spans="1:10" ht="15.75" customHeight="1">
      <c r="A174" s="378" t="s">
        <v>121</v>
      </c>
      <c r="B174" s="378"/>
      <c r="C174" s="378"/>
      <c r="D174" s="378"/>
      <c r="E174" s="378"/>
      <c r="F174" s="378"/>
      <c r="G174" s="378"/>
      <c r="H174" s="378"/>
      <c r="I174" s="378"/>
      <c r="J174" s="378"/>
    </row>
    <row r="175" spans="1:10" ht="15.75" customHeight="1">
      <c r="A175" s="198"/>
      <c r="B175" s="198"/>
      <c r="C175" s="198"/>
      <c r="D175" s="198"/>
      <c r="E175" s="198"/>
      <c r="F175" s="198"/>
      <c r="G175" s="198"/>
      <c r="H175" s="198"/>
      <c r="I175" s="198"/>
      <c r="J175" s="198"/>
    </row>
    <row r="176" spans="1:10" ht="18" customHeight="1">
      <c r="A176" s="371" t="s">
        <v>33</v>
      </c>
      <c r="B176" s="371" t="s">
        <v>210</v>
      </c>
      <c r="C176" s="371"/>
      <c r="D176" s="371"/>
      <c r="E176" s="371" t="s">
        <v>195</v>
      </c>
      <c r="F176" s="371" t="s">
        <v>72</v>
      </c>
      <c r="G176" s="371" t="s">
        <v>73</v>
      </c>
      <c r="H176" s="398" t="s">
        <v>193</v>
      </c>
      <c r="I176" s="398"/>
      <c r="J176" s="398"/>
    </row>
    <row r="177" spans="1:10" ht="30.75" customHeight="1">
      <c r="A177" s="371"/>
      <c r="B177" s="371"/>
      <c r="C177" s="371"/>
      <c r="D177" s="371"/>
      <c r="E177" s="371"/>
      <c r="F177" s="371"/>
      <c r="G177" s="371"/>
      <c r="H177" s="190" t="s">
        <v>103</v>
      </c>
      <c r="I177" s="206" t="s">
        <v>34</v>
      </c>
      <c r="J177" s="206" t="s">
        <v>26</v>
      </c>
    </row>
    <row r="178" spans="1:10" ht="12.75">
      <c r="A178" s="190">
        <v>1</v>
      </c>
      <c r="B178" s="371">
        <v>2</v>
      </c>
      <c r="C178" s="371"/>
      <c r="D178" s="371"/>
      <c r="E178" s="194">
        <v>3</v>
      </c>
      <c r="F178" s="194">
        <v>4</v>
      </c>
      <c r="G178" s="194">
        <v>5</v>
      </c>
      <c r="H178" s="19" t="s">
        <v>122</v>
      </c>
      <c r="I178" s="103">
        <v>7</v>
      </c>
      <c r="J178" s="103">
        <v>8</v>
      </c>
    </row>
    <row r="179" spans="1:10" ht="30" customHeight="1" hidden="1">
      <c r="A179" s="104">
        <v>1</v>
      </c>
      <c r="B179" s="417" t="s">
        <v>123</v>
      </c>
      <c r="C179" s="417"/>
      <c r="D179" s="417"/>
      <c r="E179" s="105"/>
      <c r="F179" s="106"/>
      <c r="G179" s="107"/>
      <c r="H179" s="108">
        <f>H180+H181+H182+H183+H184+H185+H186</f>
        <v>307276</v>
      </c>
      <c r="I179" s="108">
        <f>I180+I181+I182+I183+I184+I185+I186</f>
        <v>307276</v>
      </c>
      <c r="J179" s="108">
        <f>J180+J181+J182+J183+J184+J185+J186</f>
        <v>307276</v>
      </c>
    </row>
    <row r="180" spans="1:10" ht="15" customHeight="1">
      <c r="A180" s="411"/>
      <c r="B180" s="375" t="s">
        <v>251</v>
      </c>
      <c r="C180" s="399"/>
      <c r="D180" s="376"/>
      <c r="E180" s="195" t="s">
        <v>223</v>
      </c>
      <c r="F180" s="238">
        <v>4</v>
      </c>
      <c r="G180" s="110">
        <v>42500</v>
      </c>
      <c r="H180" s="111">
        <f aca="true" t="shared" si="1" ref="H180:H194">F180*G180</f>
        <v>170000</v>
      </c>
      <c r="I180" s="112">
        <v>170000</v>
      </c>
      <c r="J180" s="112">
        <v>170000</v>
      </c>
    </row>
    <row r="181" spans="1:10" ht="15" customHeight="1">
      <c r="A181" s="412"/>
      <c r="B181" s="375" t="s">
        <v>252</v>
      </c>
      <c r="C181" s="399"/>
      <c r="D181" s="376"/>
      <c r="E181" s="195" t="s">
        <v>221</v>
      </c>
      <c r="F181" s="239">
        <v>180</v>
      </c>
      <c r="G181" s="110">
        <v>725</v>
      </c>
      <c r="H181" s="111">
        <f t="shared" si="1"/>
        <v>130500</v>
      </c>
      <c r="I181" s="112">
        <v>130500</v>
      </c>
      <c r="J181" s="112">
        <v>130500</v>
      </c>
    </row>
    <row r="182" spans="1:10" ht="15" customHeight="1">
      <c r="A182" s="412"/>
      <c r="B182" s="375" t="s">
        <v>253</v>
      </c>
      <c r="C182" s="399"/>
      <c r="D182" s="376"/>
      <c r="E182" s="195" t="s">
        <v>223</v>
      </c>
      <c r="F182" s="238">
        <v>2</v>
      </c>
      <c r="G182" s="115">
        <v>3388</v>
      </c>
      <c r="H182" s="111">
        <f t="shared" si="1"/>
        <v>6776</v>
      </c>
      <c r="I182" s="56">
        <v>6776</v>
      </c>
      <c r="J182" s="56">
        <v>6776</v>
      </c>
    </row>
    <row r="183" spans="1:10" ht="15" customHeight="1" hidden="1">
      <c r="A183" s="412"/>
      <c r="B183" s="375" t="s">
        <v>127</v>
      </c>
      <c r="C183" s="399"/>
      <c r="D183" s="376"/>
      <c r="E183" s="195"/>
      <c r="F183" s="110"/>
      <c r="G183" s="110"/>
      <c r="H183" s="111">
        <f t="shared" si="1"/>
        <v>0</v>
      </c>
      <c r="I183" s="56"/>
      <c r="J183" s="56"/>
    </row>
    <row r="184" spans="1:10" ht="15" customHeight="1" hidden="1">
      <c r="A184" s="412"/>
      <c r="B184" s="375" t="s">
        <v>128</v>
      </c>
      <c r="C184" s="399"/>
      <c r="D184" s="376"/>
      <c r="E184" s="195"/>
      <c r="F184" s="114"/>
      <c r="G184" s="110"/>
      <c r="H184" s="111">
        <f t="shared" si="1"/>
        <v>0</v>
      </c>
      <c r="I184" s="112"/>
      <c r="J184" s="112"/>
    </row>
    <row r="185" spans="1:10" ht="15" customHeight="1" hidden="1">
      <c r="A185" s="412"/>
      <c r="B185" s="375" t="s">
        <v>129</v>
      </c>
      <c r="C185" s="399"/>
      <c r="D185" s="376"/>
      <c r="E185" s="195"/>
      <c r="F185" s="110"/>
      <c r="G185" s="110"/>
      <c r="H185" s="111">
        <f t="shared" si="1"/>
        <v>0</v>
      </c>
      <c r="I185" s="56"/>
      <c r="J185" s="56"/>
    </row>
    <row r="186" spans="1:10" ht="15" customHeight="1" hidden="1">
      <c r="A186" s="413"/>
      <c r="B186" s="375" t="s">
        <v>130</v>
      </c>
      <c r="C186" s="399"/>
      <c r="D186" s="376"/>
      <c r="E186" s="195"/>
      <c r="F186" s="116"/>
      <c r="G186" s="117"/>
      <c r="H186" s="111">
        <f t="shared" si="1"/>
        <v>0</v>
      </c>
      <c r="I186" s="56"/>
      <c r="J186" s="56"/>
    </row>
    <row r="187" spans="1:10" ht="32.25" customHeight="1" hidden="1">
      <c r="A187" s="206">
        <v>2</v>
      </c>
      <c r="B187" s="407" t="s">
        <v>131</v>
      </c>
      <c r="C187" s="407"/>
      <c r="D187" s="407"/>
      <c r="E187" s="194"/>
      <c r="F187" s="118"/>
      <c r="G187" s="119"/>
      <c r="H187" s="111">
        <f t="shared" si="1"/>
        <v>0</v>
      </c>
      <c r="I187" s="56"/>
      <c r="J187" s="56"/>
    </row>
    <row r="188" spans="1:10" ht="38.25" customHeight="1" hidden="1">
      <c r="A188" s="206">
        <v>3</v>
      </c>
      <c r="B188" s="407" t="s">
        <v>132</v>
      </c>
      <c r="C188" s="407"/>
      <c r="D188" s="407"/>
      <c r="E188" s="194"/>
      <c r="F188" s="118"/>
      <c r="G188" s="119"/>
      <c r="H188" s="111">
        <f t="shared" si="1"/>
        <v>0</v>
      </c>
      <c r="I188" s="56"/>
      <c r="J188" s="56"/>
    </row>
    <row r="189" spans="1:10" ht="35.25" customHeight="1" hidden="1">
      <c r="A189" s="206">
        <v>4</v>
      </c>
      <c r="B189" s="407" t="s">
        <v>133</v>
      </c>
      <c r="C189" s="407"/>
      <c r="D189" s="407"/>
      <c r="E189" s="194"/>
      <c r="F189" s="119"/>
      <c r="G189" s="119"/>
      <c r="H189" s="111">
        <f t="shared" si="1"/>
        <v>0</v>
      </c>
      <c r="I189" s="120"/>
      <c r="J189" s="120"/>
    </row>
    <row r="190" spans="1:10" ht="50.25" customHeight="1" hidden="1">
      <c r="A190" s="215">
        <v>5</v>
      </c>
      <c r="B190" s="414" t="s">
        <v>134</v>
      </c>
      <c r="C190" s="414"/>
      <c r="D190" s="414"/>
      <c r="E190" s="194"/>
      <c r="F190" s="119"/>
      <c r="G190" s="119"/>
      <c r="H190" s="111">
        <f t="shared" si="1"/>
        <v>0</v>
      </c>
      <c r="I190" s="120"/>
      <c r="J190" s="120"/>
    </row>
    <row r="191" spans="1:10" ht="42" customHeight="1" hidden="1">
      <c r="A191" s="206">
        <v>6</v>
      </c>
      <c r="B191" s="415" t="s">
        <v>201</v>
      </c>
      <c r="C191" s="416"/>
      <c r="D191" s="416"/>
      <c r="E191" s="194"/>
      <c r="F191" s="119"/>
      <c r="G191" s="119"/>
      <c r="H191" s="111">
        <f t="shared" si="1"/>
        <v>0</v>
      </c>
      <c r="I191" s="120"/>
      <c r="J191" s="120"/>
    </row>
    <row r="192" spans="1:10" ht="15.75" customHeight="1" hidden="1">
      <c r="A192" s="205">
        <v>7</v>
      </c>
      <c r="B192" s="407" t="s">
        <v>135</v>
      </c>
      <c r="C192" s="407"/>
      <c r="D192" s="407"/>
      <c r="E192" s="194"/>
      <c r="F192" s="119"/>
      <c r="G192" s="119"/>
      <c r="H192" s="111">
        <f t="shared" si="1"/>
        <v>0</v>
      </c>
      <c r="I192" s="120"/>
      <c r="J192" s="120"/>
    </row>
    <row r="193" spans="1:10" ht="16.5" customHeight="1" hidden="1">
      <c r="A193" s="206">
        <v>8</v>
      </c>
      <c r="B193" s="407" t="s">
        <v>136</v>
      </c>
      <c r="C193" s="407"/>
      <c r="D193" s="407"/>
      <c r="E193" s="194"/>
      <c r="F193" s="119"/>
      <c r="G193" s="119"/>
      <c r="H193" s="111">
        <f t="shared" si="1"/>
        <v>0</v>
      </c>
      <c r="I193" s="120"/>
      <c r="J193" s="120"/>
    </row>
    <row r="194" spans="1:10" ht="19.5" customHeight="1" hidden="1">
      <c r="A194" s="206">
        <v>9</v>
      </c>
      <c r="B194" s="416" t="s">
        <v>137</v>
      </c>
      <c r="C194" s="416"/>
      <c r="D194" s="416"/>
      <c r="E194" s="194"/>
      <c r="F194" s="119"/>
      <c r="G194" s="119"/>
      <c r="H194" s="111">
        <f t="shared" si="1"/>
        <v>0</v>
      </c>
      <c r="I194" s="120"/>
      <c r="J194" s="120"/>
    </row>
    <row r="195" spans="1:10" ht="21" customHeight="1">
      <c r="A195" s="404" t="s">
        <v>138</v>
      </c>
      <c r="B195" s="405"/>
      <c r="C195" s="405"/>
      <c r="D195" s="405"/>
      <c r="E195" s="405"/>
      <c r="F195" s="405"/>
      <c r="G195" s="406"/>
      <c r="H195" s="57">
        <f>H179+H187+H188+H189+H190+H191+H192+H194+H193</f>
        <v>307276</v>
      </c>
      <c r="I195" s="57">
        <f>I179+I187+I188+I189+I190+I191+I192+I194+I193</f>
        <v>307276</v>
      </c>
      <c r="J195" s="57">
        <f>J179+J187+J188+J189+J190+J191+J192+J194+J193</f>
        <v>307276</v>
      </c>
    </row>
    <row r="196" spans="1:10" ht="15.75">
      <c r="A196" s="47"/>
      <c r="B196" s="98"/>
      <c r="C196" s="122"/>
      <c r="D196" s="122"/>
      <c r="E196" s="122"/>
      <c r="F196" s="122"/>
      <c r="G196" s="81"/>
      <c r="H196" s="204"/>
      <c r="I196" s="48"/>
      <c r="J196" s="48"/>
    </row>
    <row r="197" spans="1:10" ht="15.75" customHeight="1">
      <c r="A197" s="419" t="s">
        <v>139</v>
      </c>
      <c r="B197" s="419"/>
      <c r="C197" s="419"/>
      <c r="D197" s="419"/>
      <c r="E197" s="419"/>
      <c r="F197" s="419"/>
      <c r="G197" s="419"/>
      <c r="H197" s="419"/>
      <c r="I197" s="419"/>
      <c r="J197" s="419"/>
    </row>
    <row r="198" spans="1:10" ht="15.75" customHeight="1">
      <c r="A198" s="214"/>
      <c r="B198" s="214"/>
      <c r="C198" s="214"/>
      <c r="D198" s="214"/>
      <c r="E198" s="214"/>
      <c r="F198" s="214"/>
      <c r="G198" s="214"/>
      <c r="H198" s="214"/>
      <c r="I198" s="214"/>
      <c r="J198" s="214"/>
    </row>
    <row r="199" spans="1:10" ht="34.5" customHeight="1">
      <c r="A199" s="371" t="s">
        <v>33</v>
      </c>
      <c r="B199" s="398" t="s">
        <v>187</v>
      </c>
      <c r="C199" s="398"/>
      <c r="D199" s="398"/>
      <c r="E199" s="371" t="s">
        <v>195</v>
      </c>
      <c r="F199" s="371" t="s">
        <v>72</v>
      </c>
      <c r="G199" s="371" t="s">
        <v>73</v>
      </c>
      <c r="H199" s="398" t="s">
        <v>193</v>
      </c>
      <c r="I199" s="398"/>
      <c r="J199" s="398"/>
    </row>
    <row r="200" spans="1:10" ht="12.75">
      <c r="A200" s="371"/>
      <c r="B200" s="398"/>
      <c r="C200" s="398"/>
      <c r="D200" s="398"/>
      <c r="E200" s="371"/>
      <c r="F200" s="371"/>
      <c r="G200" s="371"/>
      <c r="H200" s="190" t="s">
        <v>103</v>
      </c>
      <c r="I200" s="206" t="s">
        <v>34</v>
      </c>
      <c r="J200" s="206" t="s">
        <v>26</v>
      </c>
    </row>
    <row r="201" spans="1:10" ht="12.75">
      <c r="A201" s="190">
        <v>1</v>
      </c>
      <c r="B201" s="398">
        <v>2</v>
      </c>
      <c r="C201" s="398"/>
      <c r="D201" s="398"/>
      <c r="E201" s="190">
        <v>3</v>
      </c>
      <c r="F201" s="190">
        <v>4</v>
      </c>
      <c r="G201" s="190">
        <v>5</v>
      </c>
      <c r="H201" s="19" t="s">
        <v>122</v>
      </c>
      <c r="I201" s="103">
        <v>7</v>
      </c>
      <c r="J201" s="103">
        <v>8</v>
      </c>
    </row>
    <row r="202" spans="1:10" ht="15.75" customHeight="1">
      <c r="A202" s="190">
        <v>1</v>
      </c>
      <c r="B202" s="418" t="s">
        <v>254</v>
      </c>
      <c r="C202" s="418"/>
      <c r="D202" s="418"/>
      <c r="E202" s="190" t="s">
        <v>222</v>
      </c>
      <c r="F202" s="250">
        <v>12</v>
      </c>
      <c r="G202" s="250">
        <v>4000</v>
      </c>
      <c r="H202" s="251">
        <f>F202*G202</f>
        <v>48000</v>
      </c>
      <c r="I202" s="251">
        <v>48000</v>
      </c>
      <c r="J202" s="251">
        <v>48000</v>
      </c>
    </row>
    <row r="203" spans="1:10" ht="15.75" customHeight="1" hidden="1">
      <c r="A203" s="190">
        <v>2</v>
      </c>
      <c r="B203" s="410" t="s">
        <v>141</v>
      </c>
      <c r="C203" s="410"/>
      <c r="D203" s="410"/>
      <c r="E203" s="190"/>
      <c r="F203" s="252"/>
      <c r="G203" s="250"/>
      <c r="H203" s="251">
        <f aca="true" t="shared" si="2" ref="H203:H217">F203*G203</f>
        <v>0</v>
      </c>
      <c r="I203" s="253"/>
      <c r="J203" s="253"/>
    </row>
    <row r="204" spans="1:10" ht="15.75" customHeight="1">
      <c r="A204" s="190">
        <v>3</v>
      </c>
      <c r="B204" s="410" t="s">
        <v>255</v>
      </c>
      <c r="C204" s="410"/>
      <c r="D204" s="410"/>
      <c r="E204" s="190" t="s">
        <v>256</v>
      </c>
      <c r="F204" s="252">
        <v>2333</v>
      </c>
      <c r="G204" s="250">
        <v>112</v>
      </c>
      <c r="H204" s="251">
        <f t="shared" si="2"/>
        <v>261296</v>
      </c>
      <c r="I204" s="253">
        <v>261296</v>
      </c>
      <c r="J204" s="253">
        <v>261296</v>
      </c>
    </row>
    <row r="205" spans="1:10" ht="27.75" customHeight="1">
      <c r="A205" s="190">
        <v>4</v>
      </c>
      <c r="B205" s="410" t="s">
        <v>257</v>
      </c>
      <c r="C205" s="410"/>
      <c r="D205" s="410"/>
      <c r="E205" s="190" t="s">
        <v>290</v>
      </c>
      <c r="F205" s="252">
        <v>1</v>
      </c>
      <c r="G205" s="254">
        <v>1163</v>
      </c>
      <c r="H205" s="251">
        <v>1163</v>
      </c>
      <c r="I205" s="255">
        <v>1163</v>
      </c>
      <c r="J205" s="255">
        <v>1163</v>
      </c>
    </row>
    <row r="206" spans="1:10" ht="15.75" customHeight="1" hidden="1">
      <c r="A206" s="190">
        <v>5</v>
      </c>
      <c r="B206" s="410" t="s">
        <v>144</v>
      </c>
      <c r="C206" s="410"/>
      <c r="D206" s="410"/>
      <c r="E206" s="190"/>
      <c r="F206" s="126"/>
      <c r="G206" s="124"/>
      <c r="H206" s="111">
        <f t="shared" si="2"/>
        <v>0</v>
      </c>
      <c r="I206" s="56"/>
      <c r="J206" s="56"/>
    </row>
    <row r="207" spans="1:10" ht="15.75" customHeight="1" hidden="1">
      <c r="A207" s="190">
        <v>6</v>
      </c>
      <c r="B207" s="410" t="s">
        <v>145</v>
      </c>
      <c r="C207" s="410"/>
      <c r="D207" s="410"/>
      <c r="E207" s="190"/>
      <c r="F207" s="126"/>
      <c r="G207" s="124"/>
      <c r="H207" s="111">
        <f t="shared" si="2"/>
        <v>0</v>
      </c>
      <c r="I207" s="112"/>
      <c r="J207" s="112"/>
    </row>
    <row r="208" spans="1:10" ht="15.75" customHeight="1" hidden="1">
      <c r="A208" s="190">
        <v>7</v>
      </c>
      <c r="B208" s="410" t="s">
        <v>146</v>
      </c>
      <c r="C208" s="410"/>
      <c r="D208" s="410"/>
      <c r="E208" s="190"/>
      <c r="F208" s="126"/>
      <c r="G208" s="124"/>
      <c r="H208" s="111">
        <f t="shared" si="2"/>
        <v>0</v>
      </c>
      <c r="I208" s="56"/>
      <c r="J208" s="56"/>
    </row>
    <row r="209" spans="1:10" ht="15.75" customHeight="1" hidden="1">
      <c r="A209" s="190">
        <v>8</v>
      </c>
      <c r="B209" s="410" t="s">
        <v>147</v>
      </c>
      <c r="C209" s="410"/>
      <c r="D209" s="410"/>
      <c r="E209" s="190"/>
      <c r="F209" s="126"/>
      <c r="G209" s="93"/>
      <c r="H209" s="111">
        <f t="shared" si="2"/>
        <v>0</v>
      </c>
      <c r="I209" s="56"/>
      <c r="J209" s="56"/>
    </row>
    <row r="210" spans="1:10" ht="15.75" customHeight="1" hidden="1">
      <c r="A210" s="190">
        <v>9</v>
      </c>
      <c r="B210" s="410" t="s">
        <v>202</v>
      </c>
      <c r="C210" s="410"/>
      <c r="D210" s="410"/>
      <c r="E210" s="190"/>
      <c r="F210" s="128"/>
      <c r="G210" s="56"/>
      <c r="H210" s="111">
        <f t="shared" si="2"/>
        <v>0</v>
      </c>
      <c r="I210" s="56"/>
      <c r="J210" s="56"/>
    </row>
    <row r="211" spans="1:10" ht="15.75" customHeight="1" hidden="1">
      <c r="A211" s="190">
        <v>10</v>
      </c>
      <c r="B211" s="410" t="s">
        <v>148</v>
      </c>
      <c r="C211" s="410"/>
      <c r="D211" s="410"/>
      <c r="E211" s="190"/>
      <c r="F211" s="128"/>
      <c r="G211" s="56"/>
      <c r="H211" s="111">
        <f t="shared" si="2"/>
        <v>0</v>
      </c>
      <c r="I211" s="56"/>
      <c r="J211" s="56"/>
    </row>
    <row r="212" spans="1:10" ht="15.75" customHeight="1" hidden="1">
      <c r="A212" s="190">
        <v>11</v>
      </c>
      <c r="B212" s="410" t="s">
        <v>149</v>
      </c>
      <c r="C212" s="410"/>
      <c r="D212" s="410"/>
      <c r="E212" s="190"/>
      <c r="F212" s="129"/>
      <c r="G212" s="112"/>
      <c r="H212" s="111">
        <f t="shared" si="2"/>
        <v>0</v>
      </c>
      <c r="I212" s="130"/>
      <c r="J212" s="130"/>
    </row>
    <row r="213" spans="1:10" ht="15.75" customHeight="1" hidden="1">
      <c r="A213" s="190">
        <v>12</v>
      </c>
      <c r="B213" s="410" t="s">
        <v>203</v>
      </c>
      <c r="C213" s="410"/>
      <c r="D213" s="410"/>
      <c r="E213" s="34"/>
      <c r="F213" s="129"/>
      <c r="G213" s="112"/>
      <c r="H213" s="111">
        <f t="shared" si="2"/>
        <v>0</v>
      </c>
      <c r="I213" s="130"/>
      <c r="J213" s="130"/>
    </row>
    <row r="214" spans="1:10" ht="15.75" customHeight="1" hidden="1">
      <c r="A214" s="190">
        <v>13</v>
      </c>
      <c r="B214" s="410" t="s">
        <v>148</v>
      </c>
      <c r="C214" s="410"/>
      <c r="D214" s="410"/>
      <c r="E214" s="34"/>
      <c r="F214" s="129"/>
      <c r="G214" s="131"/>
      <c r="H214" s="111">
        <f t="shared" si="2"/>
        <v>0</v>
      </c>
      <c r="I214" s="132"/>
      <c r="J214" s="132"/>
    </row>
    <row r="215" spans="1:10" ht="15.75" customHeight="1" hidden="1">
      <c r="A215" s="190">
        <v>14</v>
      </c>
      <c r="B215" s="420" t="s">
        <v>42</v>
      </c>
      <c r="C215" s="421"/>
      <c r="D215" s="421"/>
      <c r="E215" s="34"/>
      <c r="F215" s="129"/>
      <c r="G215" s="131"/>
      <c r="H215" s="111">
        <f t="shared" si="2"/>
        <v>0</v>
      </c>
      <c r="I215" s="132"/>
      <c r="J215" s="132"/>
    </row>
    <row r="216" spans="1:10" ht="28.5" customHeight="1" hidden="1">
      <c r="A216" s="190">
        <v>15</v>
      </c>
      <c r="B216" s="375" t="s">
        <v>150</v>
      </c>
      <c r="C216" s="399"/>
      <c r="D216" s="399"/>
      <c r="E216" s="34"/>
      <c r="F216" s="129"/>
      <c r="G216" s="131"/>
      <c r="H216" s="111">
        <f t="shared" si="2"/>
        <v>0</v>
      </c>
      <c r="I216" s="132"/>
      <c r="J216" s="132"/>
    </row>
    <row r="217" spans="1:10" ht="15.75" customHeight="1" hidden="1">
      <c r="A217" s="190">
        <v>16</v>
      </c>
      <c r="B217" s="375" t="s">
        <v>146</v>
      </c>
      <c r="C217" s="399"/>
      <c r="D217" s="399"/>
      <c r="E217" s="34"/>
      <c r="F217" s="129"/>
      <c r="G217" s="131"/>
      <c r="H217" s="111">
        <f t="shared" si="2"/>
        <v>0</v>
      </c>
      <c r="I217" s="132"/>
      <c r="J217" s="132"/>
    </row>
    <row r="218" spans="1:10" ht="20.25" customHeight="1">
      <c r="A218" s="404" t="s">
        <v>151</v>
      </c>
      <c r="B218" s="405"/>
      <c r="C218" s="405"/>
      <c r="D218" s="405"/>
      <c r="E218" s="405"/>
      <c r="F218" s="405"/>
      <c r="G218" s="406"/>
      <c r="H218" s="102">
        <f>SUM(H202:H213)</f>
        <v>310459</v>
      </c>
      <c r="I218" s="102">
        <f>SUM(I202:I213)</f>
        <v>310459</v>
      </c>
      <c r="J218" s="102">
        <f>SUM(J202:J213)</f>
        <v>310459</v>
      </c>
    </row>
    <row r="219" spans="1:10" s="134" customFormat="1" ht="12.75" customHeight="1">
      <c r="A219" s="133"/>
      <c r="B219" s="133"/>
      <c r="C219" s="133"/>
      <c r="D219" s="133"/>
      <c r="E219" s="133"/>
      <c r="F219" s="133"/>
      <c r="G219" s="60"/>
      <c r="H219" s="60"/>
      <c r="I219" s="60"/>
      <c r="J219" s="60"/>
    </row>
    <row r="220" spans="1:10" ht="21.75" customHeight="1">
      <c r="A220" s="409" t="s">
        <v>152</v>
      </c>
      <c r="B220" s="409"/>
      <c r="C220" s="409"/>
      <c r="D220" s="409"/>
      <c r="E220" s="409"/>
      <c r="F220" s="409"/>
      <c r="G220" s="409"/>
      <c r="H220" s="409"/>
      <c r="I220" s="409"/>
      <c r="J220" s="409"/>
    </row>
    <row r="221" spans="1:8" ht="15.75" customHeight="1">
      <c r="A221" s="86"/>
      <c r="B221" s="135"/>
      <c r="C221" s="135"/>
      <c r="D221" s="135"/>
      <c r="E221" s="135"/>
      <c r="F221" s="135"/>
      <c r="G221" s="135"/>
      <c r="H221" s="135"/>
    </row>
    <row r="222" spans="1:10" ht="18" customHeight="1">
      <c r="A222" s="371" t="s">
        <v>33</v>
      </c>
      <c r="B222" s="369" t="s">
        <v>209</v>
      </c>
      <c r="C222" s="425"/>
      <c r="D222" s="371" t="s">
        <v>195</v>
      </c>
      <c r="E222" s="371" t="s">
        <v>72</v>
      </c>
      <c r="F222" s="371" t="s">
        <v>73</v>
      </c>
      <c r="G222" s="398" t="s">
        <v>193</v>
      </c>
      <c r="H222" s="398"/>
      <c r="I222" s="398"/>
      <c r="J222" s="398"/>
    </row>
    <row r="223" spans="1:10" ht="19.5" customHeight="1">
      <c r="A223" s="371"/>
      <c r="B223" s="426"/>
      <c r="C223" s="427"/>
      <c r="D223" s="371"/>
      <c r="E223" s="371"/>
      <c r="F223" s="371"/>
      <c r="G223" s="190" t="s">
        <v>24</v>
      </c>
      <c r="H223" s="190" t="s">
        <v>34</v>
      </c>
      <c r="I223" s="398" t="s">
        <v>26</v>
      </c>
      <c r="J223" s="398"/>
    </row>
    <row r="224" spans="1:10" ht="15" customHeight="1">
      <c r="A224" s="190">
        <v>1</v>
      </c>
      <c r="B224" s="389">
        <v>2</v>
      </c>
      <c r="C224" s="391"/>
      <c r="D224" s="190">
        <v>3</v>
      </c>
      <c r="E224" s="190">
        <v>4</v>
      </c>
      <c r="F224" s="190">
        <v>5</v>
      </c>
      <c r="G224" s="190">
        <v>6</v>
      </c>
      <c r="H224" s="190">
        <v>7</v>
      </c>
      <c r="I224" s="389">
        <v>8</v>
      </c>
      <c r="J224" s="391"/>
    </row>
    <row r="225" spans="1:10" ht="19.5" customHeight="1" hidden="1">
      <c r="A225" s="206">
        <v>1</v>
      </c>
      <c r="B225" s="420" t="s">
        <v>153</v>
      </c>
      <c r="C225" s="421"/>
      <c r="D225" s="136"/>
      <c r="E225" s="136"/>
      <c r="F225" s="136"/>
      <c r="G225" s="137"/>
      <c r="H225" s="137"/>
      <c r="I225" s="423"/>
      <c r="J225" s="424"/>
    </row>
    <row r="226" spans="1:10" ht="19.5" customHeight="1" hidden="1">
      <c r="A226" s="206">
        <v>2</v>
      </c>
      <c r="B226" s="420" t="s">
        <v>154</v>
      </c>
      <c r="C226" s="421"/>
      <c r="D226" s="136"/>
      <c r="E226" s="136"/>
      <c r="F226" s="136"/>
      <c r="G226" s="137"/>
      <c r="H226" s="137"/>
      <c r="I226" s="423"/>
      <c r="J226" s="424"/>
    </row>
    <row r="227" spans="1:10" ht="19.5" customHeight="1" hidden="1">
      <c r="A227" s="206">
        <v>3</v>
      </c>
      <c r="B227" s="420" t="s">
        <v>155</v>
      </c>
      <c r="C227" s="421"/>
      <c r="D227" s="136"/>
      <c r="E227" s="136"/>
      <c r="F227" s="136"/>
      <c r="G227" s="137"/>
      <c r="H227" s="137"/>
      <c r="I227" s="423"/>
      <c r="J227" s="424"/>
    </row>
    <row r="228" spans="1:10" ht="19.5" customHeight="1" hidden="1">
      <c r="A228" s="206">
        <v>4</v>
      </c>
      <c r="B228" s="420" t="s">
        <v>156</v>
      </c>
      <c r="C228" s="421"/>
      <c r="D228" s="136"/>
      <c r="E228" s="136"/>
      <c r="F228" s="136"/>
      <c r="G228" s="137"/>
      <c r="H228" s="137"/>
      <c r="I228" s="423"/>
      <c r="J228" s="424"/>
    </row>
    <row r="229" spans="1:10" ht="20.25" customHeight="1">
      <c r="A229" s="404" t="s">
        <v>157</v>
      </c>
      <c r="B229" s="405"/>
      <c r="C229" s="405"/>
      <c r="D229" s="405"/>
      <c r="E229" s="405"/>
      <c r="F229" s="406"/>
      <c r="G229" s="57">
        <f>G225+G226+G227+G228</f>
        <v>0</v>
      </c>
      <c r="H229" s="57">
        <f>H225+H226+H227+H228</f>
        <v>0</v>
      </c>
      <c r="I229" s="428">
        <f>SUM(I225:J228)</f>
        <v>0</v>
      </c>
      <c r="J229" s="429"/>
    </row>
    <row r="230" spans="1:8" ht="12.75">
      <c r="A230" s="86"/>
      <c r="B230" s="135"/>
      <c r="C230" s="135"/>
      <c r="D230" s="135"/>
      <c r="E230" s="135"/>
      <c r="F230" s="135"/>
      <c r="G230" s="135"/>
      <c r="H230" s="135"/>
    </row>
    <row r="231" spans="1:10" ht="18.75" customHeight="1">
      <c r="A231" s="400" t="s">
        <v>158</v>
      </c>
      <c r="B231" s="400"/>
      <c r="C231" s="400"/>
      <c r="D231" s="400"/>
      <c r="E231" s="400"/>
      <c r="F231" s="400"/>
      <c r="G231" s="400"/>
      <c r="H231" s="400"/>
      <c r="I231" s="400"/>
      <c r="J231" s="400"/>
    </row>
    <row r="232" spans="1:10" ht="18.75" customHeight="1">
      <c r="A232" s="207"/>
      <c r="B232" s="207"/>
      <c r="C232" s="207"/>
      <c r="D232" s="207"/>
      <c r="E232" s="207"/>
      <c r="F232" s="207"/>
      <c r="G232" s="207"/>
      <c r="H232" s="207"/>
      <c r="I232" s="207"/>
      <c r="J232" s="207"/>
    </row>
    <row r="233" spans="1:10" ht="12.75">
      <c r="A233" s="371" t="s">
        <v>33</v>
      </c>
      <c r="B233" s="371" t="s">
        <v>209</v>
      </c>
      <c r="C233" s="371"/>
      <c r="D233" s="371"/>
      <c r="E233" s="366" t="s">
        <v>195</v>
      </c>
      <c r="F233" s="371" t="s">
        <v>72</v>
      </c>
      <c r="G233" s="371" t="s">
        <v>189</v>
      </c>
      <c r="H233" s="398" t="s">
        <v>193</v>
      </c>
      <c r="I233" s="398"/>
      <c r="J233" s="398"/>
    </row>
    <row r="234" spans="1:10" ht="36.75" customHeight="1">
      <c r="A234" s="371"/>
      <c r="B234" s="371"/>
      <c r="C234" s="371"/>
      <c r="D234" s="371"/>
      <c r="E234" s="368"/>
      <c r="F234" s="371"/>
      <c r="G234" s="371"/>
      <c r="H234" s="190" t="s">
        <v>24</v>
      </c>
      <c r="I234" s="206" t="s">
        <v>25</v>
      </c>
      <c r="J234" s="206" t="s">
        <v>26</v>
      </c>
    </row>
    <row r="235" spans="1:10" ht="15.75" customHeight="1">
      <c r="A235" s="190">
        <v>1</v>
      </c>
      <c r="B235" s="371">
        <v>2</v>
      </c>
      <c r="C235" s="371"/>
      <c r="D235" s="371"/>
      <c r="E235" s="190">
        <v>3</v>
      </c>
      <c r="F235" s="190">
        <v>4</v>
      </c>
      <c r="G235" s="190">
        <v>5</v>
      </c>
      <c r="H235" s="190" t="s">
        <v>122</v>
      </c>
      <c r="I235" s="187">
        <v>7</v>
      </c>
      <c r="J235" s="187">
        <v>8</v>
      </c>
    </row>
    <row r="236" spans="1:10" ht="19.5" customHeight="1" hidden="1">
      <c r="A236" s="206">
        <v>1</v>
      </c>
      <c r="B236" s="376" t="s">
        <v>159</v>
      </c>
      <c r="C236" s="407"/>
      <c r="D236" s="407"/>
      <c r="E236" s="79"/>
      <c r="F236" s="34"/>
      <c r="G236" s="34"/>
      <c r="H236" s="35">
        <f>F236*G236</f>
        <v>0</v>
      </c>
      <c r="I236" s="75"/>
      <c r="J236" s="75"/>
    </row>
    <row r="237" spans="1:10" ht="14.25" customHeight="1">
      <c r="A237" s="206">
        <v>2</v>
      </c>
      <c r="B237" s="376" t="s">
        <v>258</v>
      </c>
      <c r="C237" s="407"/>
      <c r="D237" s="407"/>
      <c r="E237" s="79" t="s">
        <v>223</v>
      </c>
      <c r="F237" s="34">
        <v>5</v>
      </c>
      <c r="G237" s="232">
        <v>40000</v>
      </c>
      <c r="H237" s="240">
        <v>200000</v>
      </c>
      <c r="I237" s="222">
        <v>200000</v>
      </c>
      <c r="J237" s="222">
        <v>200000</v>
      </c>
    </row>
    <row r="238" spans="1:10" ht="12.75" hidden="1">
      <c r="A238" s="411"/>
      <c r="B238" s="431"/>
      <c r="C238" s="432"/>
      <c r="D238" s="432"/>
      <c r="E238" s="79"/>
      <c r="F238" s="34"/>
      <c r="G238" s="232"/>
      <c r="H238" s="240"/>
      <c r="I238" s="222"/>
      <c r="J238" s="222"/>
    </row>
    <row r="239" spans="1:10" ht="12.75" hidden="1">
      <c r="A239" s="412"/>
      <c r="B239" s="431"/>
      <c r="C239" s="432"/>
      <c r="D239" s="432"/>
      <c r="E239" s="79"/>
      <c r="F239" s="34"/>
      <c r="G239" s="232"/>
      <c r="H239" s="240">
        <f aca="true" t="shared" si="3" ref="H239:H250">G239*F239</f>
        <v>0</v>
      </c>
      <c r="I239" s="222"/>
      <c r="J239" s="222"/>
    </row>
    <row r="240" spans="1:10" ht="12.75" hidden="1">
      <c r="A240" s="412"/>
      <c r="B240" s="431"/>
      <c r="C240" s="432"/>
      <c r="D240" s="432"/>
      <c r="E240" s="79"/>
      <c r="F240" s="34"/>
      <c r="G240" s="232"/>
      <c r="H240" s="240">
        <f t="shared" si="3"/>
        <v>0</v>
      </c>
      <c r="I240" s="222"/>
      <c r="J240" s="222"/>
    </row>
    <row r="241" spans="1:10" ht="12.75" hidden="1">
      <c r="A241" s="412"/>
      <c r="B241" s="431"/>
      <c r="C241" s="432"/>
      <c r="D241" s="432"/>
      <c r="E241" s="79"/>
      <c r="F241" s="34"/>
      <c r="G241" s="232"/>
      <c r="H241" s="240">
        <f t="shared" si="3"/>
        <v>0</v>
      </c>
      <c r="I241" s="222"/>
      <c r="J241" s="222"/>
    </row>
    <row r="242" spans="1:10" ht="12.75" hidden="1">
      <c r="A242" s="412"/>
      <c r="B242" s="431"/>
      <c r="C242" s="432"/>
      <c r="D242" s="432"/>
      <c r="E242" s="79"/>
      <c r="F242" s="34"/>
      <c r="G242" s="232"/>
      <c r="H242" s="240">
        <f t="shared" si="3"/>
        <v>0</v>
      </c>
      <c r="I242" s="222"/>
      <c r="J242" s="222"/>
    </row>
    <row r="243" spans="1:10" ht="12.75" hidden="1">
      <c r="A243" s="412"/>
      <c r="B243" s="431"/>
      <c r="C243" s="432"/>
      <c r="D243" s="432"/>
      <c r="E243" s="79"/>
      <c r="F243" s="34"/>
      <c r="G243" s="232"/>
      <c r="H243" s="240">
        <f t="shared" si="3"/>
        <v>0</v>
      </c>
      <c r="I243" s="222"/>
      <c r="J243" s="222"/>
    </row>
    <row r="244" spans="1:10" ht="12.75" hidden="1">
      <c r="A244" s="412"/>
      <c r="B244" s="431"/>
      <c r="C244" s="432"/>
      <c r="D244" s="432"/>
      <c r="E244" s="79"/>
      <c r="F244" s="34"/>
      <c r="G244" s="232"/>
      <c r="H244" s="240">
        <f t="shared" si="3"/>
        <v>0</v>
      </c>
      <c r="I244" s="222"/>
      <c r="J244" s="222"/>
    </row>
    <row r="245" spans="1:10" ht="12.75" hidden="1">
      <c r="A245" s="412"/>
      <c r="B245" s="431"/>
      <c r="C245" s="432"/>
      <c r="D245" s="432"/>
      <c r="E245" s="79"/>
      <c r="F245" s="34"/>
      <c r="G245" s="232"/>
      <c r="H245" s="240">
        <f t="shared" si="3"/>
        <v>0</v>
      </c>
      <c r="I245" s="222"/>
      <c r="J245" s="222"/>
    </row>
    <row r="246" spans="1:10" ht="12.75" hidden="1">
      <c r="A246" s="412"/>
      <c r="B246" s="431"/>
      <c r="C246" s="432"/>
      <c r="D246" s="432"/>
      <c r="E246" s="79"/>
      <c r="F246" s="34"/>
      <c r="G246" s="232"/>
      <c r="H246" s="240">
        <f t="shared" si="3"/>
        <v>0</v>
      </c>
      <c r="I246" s="222"/>
      <c r="J246" s="222"/>
    </row>
    <row r="247" spans="1:10" ht="12.75" hidden="1">
      <c r="A247" s="412"/>
      <c r="B247" s="431"/>
      <c r="C247" s="432"/>
      <c r="D247" s="432"/>
      <c r="E247" s="79"/>
      <c r="F247" s="34"/>
      <c r="G247" s="232"/>
      <c r="H247" s="240">
        <f t="shared" si="3"/>
        <v>0</v>
      </c>
      <c r="I247" s="222"/>
      <c r="J247" s="222"/>
    </row>
    <row r="248" spans="1:10" ht="12.75" hidden="1">
      <c r="A248" s="412"/>
      <c r="B248" s="431"/>
      <c r="C248" s="432"/>
      <c r="D248" s="432"/>
      <c r="E248" s="79"/>
      <c r="F248" s="34"/>
      <c r="G248" s="232"/>
      <c r="H248" s="240">
        <f t="shared" si="3"/>
        <v>0</v>
      </c>
      <c r="I248" s="222"/>
      <c r="J248" s="222"/>
    </row>
    <row r="249" spans="1:10" ht="12.75" hidden="1">
      <c r="A249" s="412"/>
      <c r="B249" s="431"/>
      <c r="C249" s="432"/>
      <c r="D249" s="432"/>
      <c r="E249" s="79"/>
      <c r="F249" s="34"/>
      <c r="G249" s="34"/>
      <c r="H249" s="35">
        <f t="shared" si="3"/>
        <v>0</v>
      </c>
      <c r="I249" s="75"/>
      <c r="J249" s="75"/>
    </row>
    <row r="250" spans="1:10" ht="21.75" customHeight="1" hidden="1">
      <c r="A250" s="413"/>
      <c r="B250" s="431"/>
      <c r="C250" s="432"/>
      <c r="D250" s="432"/>
      <c r="E250" s="79"/>
      <c r="F250" s="138"/>
      <c r="G250" s="138"/>
      <c r="H250" s="35">
        <f t="shared" si="3"/>
        <v>0</v>
      </c>
      <c r="I250" s="75"/>
      <c r="J250" s="75"/>
    </row>
    <row r="251" spans="1:10" ht="28.5" customHeight="1">
      <c r="A251" s="139" t="s">
        <v>161</v>
      </c>
      <c r="B251" s="433" t="s">
        <v>259</v>
      </c>
      <c r="C251" s="434"/>
      <c r="D251" s="434"/>
      <c r="E251" s="140" t="s">
        <v>223</v>
      </c>
      <c r="F251" s="138" t="s">
        <v>260</v>
      </c>
      <c r="G251" s="138" t="s">
        <v>261</v>
      </c>
      <c r="H251" s="241">
        <f>G251*F251</f>
        <v>595900</v>
      </c>
      <c r="I251" s="242">
        <v>595900</v>
      </c>
      <c r="J251" s="242">
        <v>595900</v>
      </c>
    </row>
    <row r="252" spans="1:10" ht="18" customHeight="1" hidden="1">
      <c r="A252" s="139"/>
      <c r="B252" s="431"/>
      <c r="C252" s="432"/>
      <c r="D252" s="432"/>
      <c r="E252" s="142"/>
      <c r="F252" s="143"/>
      <c r="G252" s="143"/>
      <c r="H252" s="141">
        <f>F252*G252</f>
        <v>0</v>
      </c>
      <c r="I252" s="75"/>
      <c r="J252" s="75"/>
    </row>
    <row r="253" spans="1:10" ht="12.75" hidden="1">
      <c r="A253" s="144">
        <v>4</v>
      </c>
      <c r="B253" s="407" t="s">
        <v>163</v>
      </c>
      <c r="C253" s="407"/>
      <c r="D253" s="407"/>
      <c r="E253" s="79"/>
      <c r="F253" s="34"/>
      <c r="G253" s="34"/>
      <c r="H253" s="141">
        <f>SUM(H254:H263)</f>
        <v>0</v>
      </c>
      <c r="I253" s="75"/>
      <c r="J253" s="75"/>
    </row>
    <row r="254" spans="1:10" ht="12.75" hidden="1">
      <c r="A254" s="435"/>
      <c r="B254" s="432" t="s">
        <v>164</v>
      </c>
      <c r="C254" s="432"/>
      <c r="D254" s="432"/>
      <c r="E254" s="142"/>
      <c r="F254" s="34"/>
      <c r="G254" s="34"/>
      <c r="H254" s="141">
        <f>G254*F254</f>
        <v>0</v>
      </c>
      <c r="I254" s="75"/>
      <c r="J254" s="75"/>
    </row>
    <row r="255" spans="1:10" ht="15" customHeight="1" hidden="1">
      <c r="A255" s="436"/>
      <c r="B255" s="432"/>
      <c r="C255" s="432"/>
      <c r="D255" s="432"/>
      <c r="E255" s="142"/>
      <c r="F255" s="34"/>
      <c r="G255" s="34"/>
      <c r="H255" s="141">
        <f aca="true" t="shared" si="4" ref="H255:H263">G255*F255</f>
        <v>0</v>
      </c>
      <c r="I255" s="75"/>
      <c r="J255" s="75"/>
    </row>
    <row r="256" spans="1:10" ht="17.25" customHeight="1" hidden="1">
      <c r="A256" s="436"/>
      <c r="B256" s="432"/>
      <c r="C256" s="432"/>
      <c r="D256" s="432"/>
      <c r="E256" s="142"/>
      <c r="F256" s="34"/>
      <c r="G256" s="34"/>
      <c r="H256" s="141">
        <f t="shared" si="4"/>
        <v>0</v>
      </c>
      <c r="I256" s="75"/>
      <c r="J256" s="75"/>
    </row>
    <row r="257" spans="1:10" ht="12.75" hidden="1">
      <c r="A257" s="436"/>
      <c r="B257" s="432"/>
      <c r="C257" s="432"/>
      <c r="D257" s="432"/>
      <c r="E257" s="142"/>
      <c r="F257" s="34"/>
      <c r="G257" s="34"/>
      <c r="H257" s="141">
        <f t="shared" si="4"/>
        <v>0</v>
      </c>
      <c r="I257" s="75"/>
      <c r="J257" s="75"/>
    </row>
    <row r="258" spans="1:10" ht="12.75" hidden="1">
      <c r="A258" s="436"/>
      <c r="B258" s="432"/>
      <c r="C258" s="432"/>
      <c r="D258" s="432"/>
      <c r="E258" s="142"/>
      <c r="F258" s="34"/>
      <c r="G258" s="34"/>
      <c r="H258" s="141">
        <f t="shared" si="4"/>
        <v>0</v>
      </c>
      <c r="I258" s="75"/>
      <c r="J258" s="75"/>
    </row>
    <row r="259" spans="1:10" ht="12.75" hidden="1">
      <c r="A259" s="436"/>
      <c r="B259" s="438"/>
      <c r="C259" s="439"/>
      <c r="D259" s="439"/>
      <c r="E259" s="142"/>
      <c r="F259" s="34"/>
      <c r="G259" s="34"/>
      <c r="H259" s="141">
        <f t="shared" si="4"/>
        <v>0</v>
      </c>
      <c r="I259" s="75"/>
      <c r="J259" s="75"/>
    </row>
    <row r="260" spans="1:10" ht="12" customHeight="1" hidden="1">
      <c r="A260" s="436"/>
      <c r="B260" s="438"/>
      <c r="C260" s="439"/>
      <c r="D260" s="439"/>
      <c r="E260" s="79"/>
      <c r="F260" s="34"/>
      <c r="G260" s="34"/>
      <c r="H260" s="141">
        <f t="shared" si="4"/>
        <v>0</v>
      </c>
      <c r="I260" s="75"/>
      <c r="J260" s="75"/>
    </row>
    <row r="261" spans="1:10" ht="12" customHeight="1" hidden="1">
      <c r="A261" s="436"/>
      <c r="B261" s="438"/>
      <c r="C261" s="439"/>
      <c r="D261" s="439"/>
      <c r="E261" s="79"/>
      <c r="F261" s="34"/>
      <c r="G261" s="34"/>
      <c r="H261" s="141">
        <f t="shared" si="4"/>
        <v>0</v>
      </c>
      <c r="I261" s="75"/>
      <c r="J261" s="75"/>
    </row>
    <row r="262" spans="1:10" ht="12" customHeight="1" hidden="1">
      <c r="A262" s="436"/>
      <c r="B262" s="438"/>
      <c r="C262" s="439"/>
      <c r="D262" s="439"/>
      <c r="E262" s="79"/>
      <c r="F262" s="34"/>
      <c r="G262" s="34"/>
      <c r="H262" s="141">
        <f t="shared" si="4"/>
        <v>0</v>
      </c>
      <c r="I262" s="75"/>
      <c r="J262" s="75"/>
    </row>
    <row r="263" spans="1:10" ht="14.25" customHeight="1" hidden="1">
      <c r="A263" s="437"/>
      <c r="B263" s="438"/>
      <c r="C263" s="439"/>
      <c r="D263" s="439"/>
      <c r="E263" s="79"/>
      <c r="F263" s="34"/>
      <c r="G263" s="34"/>
      <c r="H263" s="141">
        <f t="shared" si="4"/>
        <v>0</v>
      </c>
      <c r="I263" s="75"/>
      <c r="J263" s="75"/>
    </row>
    <row r="264" spans="1:10" ht="12.75" hidden="1">
      <c r="A264" s="145"/>
      <c r="B264" s="430" t="s">
        <v>165</v>
      </c>
      <c r="C264" s="430"/>
      <c r="D264" s="430"/>
      <c r="E264" s="146"/>
      <c r="F264" s="147"/>
      <c r="G264" s="147"/>
      <c r="H264" s="148">
        <f>H265+H266+H267+H268</f>
        <v>0</v>
      </c>
      <c r="I264" s="149"/>
      <c r="J264" s="149"/>
    </row>
    <row r="265" spans="1:10" ht="12" customHeight="1" hidden="1">
      <c r="A265" s="150"/>
      <c r="B265" s="438"/>
      <c r="C265" s="439"/>
      <c r="D265" s="439"/>
      <c r="E265" s="79"/>
      <c r="F265" s="34"/>
      <c r="G265" s="34"/>
      <c r="H265" s="35">
        <f>G265*F265</f>
        <v>0</v>
      </c>
      <c r="I265" s="75"/>
      <c r="J265" s="75"/>
    </row>
    <row r="266" spans="1:10" ht="12" customHeight="1" hidden="1">
      <c r="A266" s="150"/>
      <c r="B266" s="438"/>
      <c r="C266" s="439"/>
      <c r="D266" s="439"/>
      <c r="E266" s="79"/>
      <c r="F266" s="34"/>
      <c r="G266" s="34"/>
      <c r="H266" s="35">
        <f>F266*G266</f>
        <v>0</v>
      </c>
      <c r="I266" s="75"/>
      <c r="J266" s="75"/>
    </row>
    <row r="267" spans="1:10" ht="12" customHeight="1" hidden="1">
      <c r="A267" s="150"/>
      <c r="B267" s="438"/>
      <c r="C267" s="439"/>
      <c r="D267" s="439"/>
      <c r="E267" s="79"/>
      <c r="F267" s="34"/>
      <c r="G267" s="34"/>
      <c r="H267" s="35">
        <f>F267*G267</f>
        <v>0</v>
      </c>
      <c r="I267" s="75"/>
      <c r="J267" s="75"/>
    </row>
    <row r="268" spans="1:10" ht="14.25" customHeight="1" hidden="1">
      <c r="A268" s="150"/>
      <c r="B268" s="438"/>
      <c r="C268" s="439"/>
      <c r="D268" s="439"/>
      <c r="E268" s="79"/>
      <c r="F268" s="34"/>
      <c r="G268" s="34"/>
      <c r="H268" s="35">
        <f>F268*G268</f>
        <v>0</v>
      </c>
      <c r="I268" s="75"/>
      <c r="J268" s="75"/>
    </row>
    <row r="269" spans="1:10" ht="18" customHeight="1">
      <c r="A269" s="404" t="s">
        <v>166</v>
      </c>
      <c r="B269" s="405"/>
      <c r="C269" s="405"/>
      <c r="D269" s="405"/>
      <c r="E269" s="405"/>
      <c r="F269" s="405"/>
      <c r="G269" s="406"/>
      <c r="H269" s="57">
        <f>H236+H237+H251+H253</f>
        <v>795900</v>
      </c>
      <c r="I269" s="57">
        <f>I236+I237+I251+I253</f>
        <v>795900</v>
      </c>
      <c r="J269" s="57">
        <f>J236+J237+J251+J253</f>
        <v>795900</v>
      </c>
    </row>
    <row r="270" spans="1:8" ht="17.25" customHeight="1">
      <c r="A270" s="47"/>
      <c r="B270" s="81"/>
      <c r="C270" s="47"/>
      <c r="D270" s="81"/>
      <c r="E270" s="81"/>
      <c r="F270" s="48"/>
      <c r="G270" s="48"/>
      <c r="H270" s="48"/>
    </row>
    <row r="271" spans="1:10" ht="12.75">
      <c r="A271" s="378" t="s">
        <v>167</v>
      </c>
      <c r="B271" s="378"/>
      <c r="C271" s="378"/>
      <c r="D271" s="378"/>
      <c r="E271" s="378"/>
      <c r="F271" s="378"/>
      <c r="G271" s="378"/>
      <c r="H271" s="378"/>
      <c r="I271" s="151"/>
      <c r="J271" s="151"/>
    </row>
    <row r="272" spans="1:8" ht="12.75">
      <c r="A272" s="47"/>
      <c r="B272" s="152"/>
      <c r="C272" s="152"/>
      <c r="D272" s="81"/>
      <c r="E272" s="81"/>
      <c r="F272" s="81"/>
      <c r="G272" s="48"/>
      <c r="H272" s="48"/>
    </row>
    <row r="273" spans="1:10" s="153" customFormat="1" ht="30" customHeight="1">
      <c r="A273" s="371" t="s">
        <v>33</v>
      </c>
      <c r="B273" s="371" t="s">
        <v>187</v>
      </c>
      <c r="C273" s="371"/>
      <c r="D273" s="371"/>
      <c r="E273" s="371" t="s">
        <v>168</v>
      </c>
      <c r="F273" s="401" t="s">
        <v>72</v>
      </c>
      <c r="G273" s="371" t="s">
        <v>188</v>
      </c>
      <c r="H273" s="398" t="s">
        <v>23</v>
      </c>
      <c r="I273" s="398"/>
      <c r="J273" s="398"/>
    </row>
    <row r="274" spans="1:10" ht="25.5" customHeight="1">
      <c r="A274" s="371"/>
      <c r="B274" s="371"/>
      <c r="C274" s="371"/>
      <c r="D274" s="371"/>
      <c r="E274" s="371"/>
      <c r="F274" s="401"/>
      <c r="G274" s="371"/>
      <c r="H274" s="190" t="s">
        <v>24</v>
      </c>
      <c r="I274" s="206" t="s">
        <v>25</v>
      </c>
      <c r="J274" s="206" t="s">
        <v>26</v>
      </c>
    </row>
    <row r="275" spans="1:10" ht="12.75">
      <c r="A275" s="190">
        <v>1</v>
      </c>
      <c r="B275" s="401">
        <v>2</v>
      </c>
      <c r="C275" s="401"/>
      <c r="D275" s="401"/>
      <c r="E275" s="208">
        <v>3</v>
      </c>
      <c r="F275" s="190">
        <v>4</v>
      </c>
      <c r="G275" s="190">
        <v>5</v>
      </c>
      <c r="H275" s="19" t="s">
        <v>122</v>
      </c>
      <c r="I275" s="103">
        <v>7</v>
      </c>
      <c r="J275" s="103">
        <v>8</v>
      </c>
    </row>
    <row r="276" spans="1:10" ht="12.75">
      <c r="A276" s="206">
        <v>1</v>
      </c>
      <c r="B276" s="410" t="s">
        <v>169</v>
      </c>
      <c r="C276" s="410"/>
      <c r="D276" s="420"/>
      <c r="E276" s="201"/>
      <c r="F276" s="156"/>
      <c r="G276" s="157"/>
      <c r="H276" s="158">
        <f>G276*F276</f>
        <v>0</v>
      </c>
      <c r="I276" s="158"/>
      <c r="J276" s="158"/>
    </row>
    <row r="277" spans="1:10" ht="12.75">
      <c r="A277" s="411"/>
      <c r="B277" s="420" t="s">
        <v>262</v>
      </c>
      <c r="C277" s="421"/>
      <c r="D277" s="421"/>
      <c r="E277" s="201" t="s">
        <v>175</v>
      </c>
      <c r="F277" s="156">
        <v>50</v>
      </c>
      <c r="G277" s="112">
        <v>170</v>
      </c>
      <c r="H277" s="158">
        <f aca="true" t="shared" si="5" ref="H277:H286">G277*F277</f>
        <v>8500</v>
      </c>
      <c r="I277" s="158">
        <v>8500</v>
      </c>
      <c r="J277" s="158">
        <v>8500</v>
      </c>
    </row>
    <row r="278" spans="1:10" ht="12.75">
      <c r="A278" s="412"/>
      <c r="B278" s="420" t="s">
        <v>263</v>
      </c>
      <c r="C278" s="421"/>
      <c r="D278" s="421"/>
      <c r="E278" s="201" t="s">
        <v>175</v>
      </c>
      <c r="F278" s="156">
        <v>100</v>
      </c>
      <c r="G278" s="112">
        <v>10</v>
      </c>
      <c r="H278" s="158">
        <f t="shared" si="5"/>
        <v>1000</v>
      </c>
      <c r="I278" s="158">
        <v>1000</v>
      </c>
      <c r="J278" s="158">
        <v>1000</v>
      </c>
    </row>
    <row r="279" spans="1:10" ht="12.75">
      <c r="A279" s="412"/>
      <c r="B279" s="420" t="s">
        <v>229</v>
      </c>
      <c r="C279" s="421"/>
      <c r="D279" s="421"/>
      <c r="E279" s="201" t="s">
        <v>230</v>
      </c>
      <c r="F279" s="156">
        <v>60</v>
      </c>
      <c r="G279" s="112">
        <v>300</v>
      </c>
      <c r="H279" s="158">
        <f t="shared" si="5"/>
        <v>18000</v>
      </c>
      <c r="I279" s="158">
        <v>18000</v>
      </c>
      <c r="J279" s="158">
        <v>18000</v>
      </c>
    </row>
    <row r="280" spans="1:10" ht="12.75" hidden="1">
      <c r="A280" s="412"/>
      <c r="B280" s="420"/>
      <c r="C280" s="421"/>
      <c r="D280" s="445"/>
      <c r="E280" s="201"/>
      <c r="F280" s="156"/>
      <c r="G280" s="112"/>
      <c r="H280" s="158">
        <f t="shared" si="5"/>
        <v>0</v>
      </c>
      <c r="I280" s="158"/>
      <c r="J280" s="158"/>
    </row>
    <row r="281" spans="1:10" ht="12.75" hidden="1">
      <c r="A281" s="412"/>
      <c r="B281" s="420"/>
      <c r="C281" s="421"/>
      <c r="D281" s="421"/>
      <c r="E281" s="201"/>
      <c r="F281" s="156"/>
      <c r="G281" s="112"/>
      <c r="H281" s="158">
        <f t="shared" si="5"/>
        <v>0</v>
      </c>
      <c r="I281" s="158"/>
      <c r="J281" s="158"/>
    </row>
    <row r="282" spans="1:10" ht="12.75" hidden="1">
      <c r="A282" s="412"/>
      <c r="B282" s="420"/>
      <c r="C282" s="421"/>
      <c r="D282" s="421"/>
      <c r="E282" s="201"/>
      <c r="F282" s="156"/>
      <c r="G282" s="112"/>
      <c r="H282" s="158">
        <f t="shared" si="5"/>
        <v>0</v>
      </c>
      <c r="I282" s="158"/>
      <c r="J282" s="158"/>
    </row>
    <row r="283" spans="1:10" ht="12.75" hidden="1">
      <c r="A283" s="412"/>
      <c r="B283" s="420"/>
      <c r="C283" s="421"/>
      <c r="D283" s="421"/>
      <c r="E283" s="201"/>
      <c r="F283" s="156"/>
      <c r="G283" s="112"/>
      <c r="H283" s="158">
        <f t="shared" si="5"/>
        <v>0</v>
      </c>
      <c r="I283" s="158"/>
      <c r="J283" s="158"/>
    </row>
    <row r="284" spans="1:10" ht="12.75" hidden="1">
      <c r="A284" s="412"/>
      <c r="B284" s="420"/>
      <c r="C284" s="421"/>
      <c r="D284" s="421"/>
      <c r="E284" s="201"/>
      <c r="F284" s="156"/>
      <c r="G284" s="112"/>
      <c r="H284" s="158">
        <f t="shared" si="5"/>
        <v>0</v>
      </c>
      <c r="I284" s="158"/>
      <c r="J284" s="158"/>
    </row>
    <row r="285" spans="1:10" ht="12.75" hidden="1">
      <c r="A285" s="412"/>
      <c r="B285" s="420"/>
      <c r="C285" s="421"/>
      <c r="D285" s="421"/>
      <c r="E285" s="201"/>
      <c r="F285" s="156"/>
      <c r="G285" s="112"/>
      <c r="H285" s="158">
        <f t="shared" si="5"/>
        <v>0</v>
      </c>
      <c r="I285" s="158"/>
      <c r="J285" s="158"/>
    </row>
    <row r="286" spans="1:10" ht="12.75" hidden="1">
      <c r="A286" s="412"/>
      <c r="B286" s="420"/>
      <c r="C286" s="421"/>
      <c r="D286" s="421"/>
      <c r="E286" s="201"/>
      <c r="F286" s="156"/>
      <c r="G286" s="112"/>
      <c r="H286" s="158">
        <f t="shared" si="5"/>
        <v>0</v>
      </c>
      <c r="I286" s="158"/>
      <c r="J286" s="158"/>
    </row>
    <row r="287" spans="1:10" ht="12.75">
      <c r="A287" s="413"/>
      <c r="B287" s="442" t="s">
        <v>170</v>
      </c>
      <c r="C287" s="443"/>
      <c r="D287" s="443"/>
      <c r="E287" s="159"/>
      <c r="F287" s="160"/>
      <c r="G287" s="161"/>
      <c r="H287" s="162">
        <f>SUM(H276:H286)</f>
        <v>27500</v>
      </c>
      <c r="I287" s="162">
        <f>SUM(I276:I286)</f>
        <v>27500</v>
      </c>
      <c r="J287" s="162">
        <f>SUM(J276:J286)</f>
        <v>27500</v>
      </c>
    </row>
    <row r="288" spans="1:10" ht="12.75">
      <c r="A288" s="206">
        <v>2</v>
      </c>
      <c r="B288" s="416" t="s">
        <v>171</v>
      </c>
      <c r="C288" s="416"/>
      <c r="D288" s="444"/>
      <c r="E288" s="163"/>
      <c r="F288" s="157"/>
      <c r="G288" s="157"/>
      <c r="H288" s="164">
        <f>F288*G288</f>
        <v>0</v>
      </c>
      <c r="I288" s="75"/>
      <c r="J288" s="75"/>
    </row>
    <row r="289" spans="1:10" ht="12.75">
      <c r="A289" s="411"/>
      <c r="B289" s="420" t="s">
        <v>233</v>
      </c>
      <c r="C289" s="421"/>
      <c r="D289" s="421"/>
      <c r="E289" s="201" t="s">
        <v>264</v>
      </c>
      <c r="F289" s="165">
        <v>504</v>
      </c>
      <c r="G289" s="157">
        <v>50</v>
      </c>
      <c r="H289" s="164">
        <f aca="true" t="shared" si="6" ref="H289:H294">F289*G289</f>
        <v>25200</v>
      </c>
      <c r="I289" s="232">
        <v>25200</v>
      </c>
      <c r="J289" s="232">
        <v>25200</v>
      </c>
    </row>
    <row r="290" spans="1:10" ht="12.75">
      <c r="A290" s="412"/>
      <c r="B290" s="420" t="s">
        <v>269</v>
      </c>
      <c r="C290" s="421"/>
      <c r="D290" s="421"/>
      <c r="E290" s="201" t="s">
        <v>264</v>
      </c>
      <c r="F290" s="157">
        <v>50</v>
      </c>
      <c r="G290" s="157">
        <v>100</v>
      </c>
      <c r="H290" s="164">
        <f t="shared" si="6"/>
        <v>5000</v>
      </c>
      <c r="I290" s="232">
        <v>5000</v>
      </c>
      <c r="J290" s="232">
        <v>5000</v>
      </c>
    </row>
    <row r="291" spans="1:10" ht="12.75">
      <c r="A291" s="412"/>
      <c r="B291" s="420" t="s">
        <v>268</v>
      </c>
      <c r="C291" s="421"/>
      <c r="D291" s="421"/>
      <c r="E291" s="201" t="s">
        <v>223</v>
      </c>
      <c r="F291" s="157">
        <v>10</v>
      </c>
      <c r="G291" s="157">
        <v>140</v>
      </c>
      <c r="H291" s="164">
        <f t="shared" si="6"/>
        <v>1400</v>
      </c>
      <c r="I291" s="245">
        <v>1400</v>
      </c>
      <c r="J291" s="245">
        <v>1400</v>
      </c>
    </row>
    <row r="292" spans="1:10" ht="12.75" customHeight="1" hidden="1">
      <c r="A292" s="412"/>
      <c r="B292" s="420"/>
      <c r="C292" s="421"/>
      <c r="D292" s="421"/>
      <c r="E292" s="201"/>
      <c r="F292" s="157"/>
      <c r="G292" s="157"/>
      <c r="H292" s="164">
        <f t="shared" si="6"/>
        <v>0</v>
      </c>
      <c r="I292" s="75"/>
      <c r="J292" s="75"/>
    </row>
    <row r="293" spans="1:10" ht="12.75" customHeight="1" hidden="1">
      <c r="A293" s="412"/>
      <c r="B293" s="420"/>
      <c r="C293" s="421"/>
      <c r="D293" s="421"/>
      <c r="E293" s="201"/>
      <c r="F293" s="157"/>
      <c r="G293" s="157"/>
      <c r="H293" s="164">
        <f t="shared" si="6"/>
        <v>0</v>
      </c>
      <c r="I293" s="75"/>
      <c r="J293" s="75"/>
    </row>
    <row r="294" spans="1:10" ht="12.75" customHeight="1" hidden="1">
      <c r="A294" s="412"/>
      <c r="B294" s="420"/>
      <c r="C294" s="421"/>
      <c r="D294" s="421"/>
      <c r="E294" s="201"/>
      <c r="F294" s="157"/>
      <c r="G294" s="157"/>
      <c r="H294" s="164">
        <f t="shared" si="6"/>
        <v>0</v>
      </c>
      <c r="I294" s="75"/>
      <c r="J294" s="75"/>
    </row>
    <row r="295" spans="1:10" ht="12.75" customHeight="1">
      <c r="A295" s="413"/>
      <c r="B295" s="442" t="s">
        <v>170</v>
      </c>
      <c r="C295" s="443"/>
      <c r="D295" s="443"/>
      <c r="E295" s="159"/>
      <c r="F295" s="160"/>
      <c r="G295" s="161"/>
      <c r="H295" s="162">
        <f>SUM(H288:H294)</f>
        <v>31600</v>
      </c>
      <c r="I295" s="162">
        <f>SUM(I288:I294)</f>
        <v>31600</v>
      </c>
      <c r="J295" s="162">
        <f>SUM(J288:J294)</f>
        <v>31600</v>
      </c>
    </row>
    <row r="296" spans="1:10" ht="12.75" hidden="1">
      <c r="A296" s="206">
        <v>3</v>
      </c>
      <c r="B296" s="416" t="s">
        <v>172</v>
      </c>
      <c r="C296" s="416"/>
      <c r="D296" s="444"/>
      <c r="E296" s="163"/>
      <c r="F296" s="157"/>
      <c r="G296" s="157"/>
      <c r="H296" s="164">
        <f>G296-F296</f>
        <v>0</v>
      </c>
      <c r="I296" s="75"/>
      <c r="J296" s="75"/>
    </row>
    <row r="297" spans="1:10" ht="12.75" hidden="1">
      <c r="A297" s="411"/>
      <c r="B297" s="420"/>
      <c r="C297" s="421"/>
      <c r="D297" s="421"/>
      <c r="E297" s="201"/>
      <c r="F297" s="157"/>
      <c r="G297" s="157"/>
      <c r="H297" s="164">
        <f>G297-F297</f>
        <v>0</v>
      </c>
      <c r="I297" s="75"/>
      <c r="J297" s="75"/>
    </row>
    <row r="298" spans="1:10" ht="12.75" customHeight="1" hidden="1">
      <c r="A298" s="412"/>
      <c r="B298" s="420"/>
      <c r="C298" s="421"/>
      <c r="D298" s="421"/>
      <c r="E298" s="201"/>
      <c r="F298" s="157"/>
      <c r="G298" s="157"/>
      <c r="H298" s="164">
        <f>G298-F298</f>
        <v>0</v>
      </c>
      <c r="I298" s="75"/>
      <c r="J298" s="75"/>
    </row>
    <row r="299" spans="1:10" ht="12.75" hidden="1">
      <c r="A299" s="412"/>
      <c r="B299" s="420"/>
      <c r="C299" s="421"/>
      <c r="D299" s="421"/>
      <c r="E299" s="201"/>
      <c r="F299" s="157"/>
      <c r="G299" s="157"/>
      <c r="H299" s="164">
        <f>G299-F299</f>
        <v>0</v>
      </c>
      <c r="I299" s="75"/>
      <c r="J299" s="75"/>
    </row>
    <row r="300" spans="1:10" ht="12.75" customHeight="1" hidden="1">
      <c r="A300" s="413"/>
      <c r="B300" s="442" t="s">
        <v>170</v>
      </c>
      <c r="C300" s="443"/>
      <c r="D300" s="443"/>
      <c r="E300" s="159"/>
      <c r="F300" s="160"/>
      <c r="G300" s="161"/>
      <c r="H300" s="162">
        <f>SUM(H296:H299)</f>
        <v>0</v>
      </c>
      <c r="I300" s="162">
        <f>SUM(I296:I299)</f>
        <v>0</v>
      </c>
      <c r="J300" s="162">
        <f>SUM(J296:J299)</f>
        <v>0</v>
      </c>
    </row>
    <row r="301" spans="1:10" ht="12.75">
      <c r="A301" s="206">
        <v>4</v>
      </c>
      <c r="B301" s="407" t="s">
        <v>174</v>
      </c>
      <c r="C301" s="407"/>
      <c r="D301" s="375"/>
      <c r="E301" s="79"/>
      <c r="F301" s="157"/>
      <c r="G301" s="157"/>
      <c r="H301" s="164">
        <f>G301*F301</f>
        <v>0</v>
      </c>
      <c r="I301" s="75"/>
      <c r="J301" s="75"/>
    </row>
    <row r="302" spans="1:10" ht="12.75">
      <c r="A302" s="411"/>
      <c r="B302" s="375" t="s">
        <v>265</v>
      </c>
      <c r="C302" s="399"/>
      <c r="D302" s="399"/>
      <c r="E302" s="79" t="s">
        <v>223</v>
      </c>
      <c r="F302" s="34">
        <v>8</v>
      </c>
      <c r="G302" s="34">
        <v>2400</v>
      </c>
      <c r="H302" s="164">
        <f aca="true" t="shared" si="7" ref="H302:H310">G302*F302</f>
        <v>19200</v>
      </c>
      <c r="I302" s="222">
        <v>19200</v>
      </c>
      <c r="J302" s="222">
        <v>19200</v>
      </c>
    </row>
    <row r="303" spans="1:10" ht="12.75" hidden="1">
      <c r="A303" s="412"/>
      <c r="B303" s="375"/>
      <c r="C303" s="399"/>
      <c r="D303" s="376"/>
      <c r="E303" s="201"/>
      <c r="F303" s="34"/>
      <c r="G303" s="34"/>
      <c r="H303" s="164">
        <f t="shared" si="7"/>
        <v>0</v>
      </c>
      <c r="I303" s="75"/>
      <c r="J303" s="75"/>
    </row>
    <row r="304" spans="1:10" ht="12.75" hidden="1">
      <c r="A304" s="412"/>
      <c r="B304" s="375"/>
      <c r="C304" s="399"/>
      <c r="D304" s="376"/>
      <c r="E304" s="201"/>
      <c r="F304" s="34"/>
      <c r="G304" s="34"/>
      <c r="H304" s="164">
        <f t="shared" si="7"/>
        <v>0</v>
      </c>
      <c r="I304" s="75"/>
      <c r="J304" s="75"/>
    </row>
    <row r="305" spans="1:10" ht="12.75" hidden="1">
      <c r="A305" s="412"/>
      <c r="B305" s="375"/>
      <c r="C305" s="399"/>
      <c r="D305" s="376"/>
      <c r="E305" s="201"/>
      <c r="F305" s="34"/>
      <c r="G305" s="34"/>
      <c r="H305" s="164">
        <f t="shared" si="7"/>
        <v>0</v>
      </c>
      <c r="I305" s="75"/>
      <c r="J305" s="75"/>
    </row>
    <row r="306" spans="1:10" ht="12.75" hidden="1">
      <c r="A306" s="412"/>
      <c r="B306" s="375"/>
      <c r="C306" s="399"/>
      <c r="D306" s="376"/>
      <c r="E306" s="201"/>
      <c r="F306" s="34"/>
      <c r="G306" s="34"/>
      <c r="H306" s="164">
        <f t="shared" si="7"/>
        <v>0</v>
      </c>
      <c r="I306" s="75"/>
      <c r="J306" s="75"/>
    </row>
    <row r="307" spans="1:10" ht="12.75" hidden="1">
      <c r="A307" s="412"/>
      <c r="B307" s="375"/>
      <c r="C307" s="399"/>
      <c r="D307" s="376"/>
      <c r="E307" s="201"/>
      <c r="F307" s="34"/>
      <c r="G307" s="34"/>
      <c r="H307" s="164">
        <f t="shared" si="7"/>
        <v>0</v>
      </c>
      <c r="I307" s="75"/>
      <c r="J307" s="75"/>
    </row>
    <row r="308" spans="1:10" ht="12.75" hidden="1">
      <c r="A308" s="412"/>
      <c r="B308" s="375"/>
      <c r="C308" s="399"/>
      <c r="D308" s="376"/>
      <c r="E308" s="201"/>
      <c r="F308" s="34"/>
      <c r="G308" s="34"/>
      <c r="H308" s="164">
        <f t="shared" si="7"/>
        <v>0</v>
      </c>
      <c r="I308" s="75"/>
      <c r="J308" s="75"/>
    </row>
    <row r="309" spans="1:10" ht="12.75" hidden="1">
      <c r="A309" s="412"/>
      <c r="B309" s="375"/>
      <c r="C309" s="399"/>
      <c r="D309" s="376"/>
      <c r="E309" s="201"/>
      <c r="F309" s="166"/>
      <c r="G309" s="34"/>
      <c r="H309" s="164">
        <f t="shared" si="7"/>
        <v>0</v>
      </c>
      <c r="I309" s="75"/>
      <c r="J309" s="75"/>
    </row>
    <row r="310" spans="1:10" ht="12.75" hidden="1">
      <c r="A310" s="412"/>
      <c r="B310" s="420"/>
      <c r="C310" s="421"/>
      <c r="D310" s="445"/>
      <c r="E310" s="201"/>
      <c r="F310" s="34"/>
      <c r="G310" s="34"/>
      <c r="H310" s="164">
        <f t="shared" si="7"/>
        <v>0</v>
      </c>
      <c r="I310" s="75"/>
      <c r="J310" s="75"/>
    </row>
    <row r="311" spans="1:10" ht="12.75" customHeight="1" hidden="1">
      <c r="A311" s="412"/>
      <c r="B311" s="420"/>
      <c r="C311" s="421"/>
      <c r="D311" s="421"/>
      <c r="E311" s="201" t="s">
        <v>175</v>
      </c>
      <c r="F311" s="34"/>
      <c r="G311" s="34"/>
      <c r="H311" s="164"/>
      <c r="I311" s="75"/>
      <c r="J311" s="75"/>
    </row>
    <row r="312" spans="1:10" ht="12.75" customHeight="1" hidden="1">
      <c r="A312" s="412"/>
      <c r="B312" s="420"/>
      <c r="C312" s="421"/>
      <c r="D312" s="421"/>
      <c r="E312" s="201" t="s">
        <v>175</v>
      </c>
      <c r="F312" s="34"/>
      <c r="G312" s="34"/>
      <c r="H312" s="164"/>
      <c r="I312" s="75"/>
      <c r="J312" s="75"/>
    </row>
    <row r="313" spans="1:10" ht="12.75" customHeight="1">
      <c r="A313" s="413"/>
      <c r="B313" s="442" t="s">
        <v>170</v>
      </c>
      <c r="C313" s="443"/>
      <c r="D313" s="443"/>
      <c r="E313" s="159"/>
      <c r="F313" s="160"/>
      <c r="G313" s="161"/>
      <c r="H313" s="162">
        <f>SUM(H301:H312)</f>
        <v>19200</v>
      </c>
      <c r="I313" s="162">
        <f>SUM(I301:I312)</f>
        <v>19200</v>
      </c>
      <c r="J313" s="162">
        <f>SUM(J301:J312)</f>
        <v>19200</v>
      </c>
    </row>
    <row r="314" spans="1:10" ht="26.25" customHeight="1">
      <c r="A314" s="150">
        <v>5</v>
      </c>
      <c r="B314" s="407" t="s">
        <v>176</v>
      </c>
      <c r="C314" s="407"/>
      <c r="D314" s="375"/>
      <c r="E314" s="79"/>
      <c r="F314" s="34"/>
      <c r="G314" s="34"/>
      <c r="H314" s="164">
        <f>F314*G314</f>
        <v>0</v>
      </c>
      <c r="I314" s="75"/>
      <c r="J314" s="75"/>
    </row>
    <row r="315" spans="1:10" ht="12.75">
      <c r="A315" s="435"/>
      <c r="B315" s="420" t="s">
        <v>173</v>
      </c>
      <c r="C315" s="421"/>
      <c r="D315" s="421"/>
      <c r="E315" s="201"/>
      <c r="F315" s="34"/>
      <c r="G315" s="34"/>
      <c r="H315" s="164">
        <f>F315*G315</f>
        <v>0</v>
      </c>
      <c r="I315" s="75"/>
      <c r="J315" s="75"/>
    </row>
    <row r="316" spans="1:10" ht="12.75" customHeight="1" hidden="1">
      <c r="A316" s="436"/>
      <c r="B316" s="420"/>
      <c r="C316" s="421"/>
      <c r="D316" s="421"/>
      <c r="E316" s="201"/>
      <c r="F316" s="34"/>
      <c r="G316" s="34"/>
      <c r="H316" s="164">
        <f>F316*G316</f>
        <v>0</v>
      </c>
      <c r="I316" s="75"/>
      <c r="J316" s="75"/>
    </row>
    <row r="317" spans="1:10" ht="12.75" customHeight="1" hidden="1">
      <c r="A317" s="436"/>
      <c r="B317" s="420"/>
      <c r="C317" s="421"/>
      <c r="D317" s="421"/>
      <c r="E317" s="201"/>
      <c r="F317" s="34"/>
      <c r="G317" s="34"/>
      <c r="H317" s="164">
        <f>F317*G317</f>
        <v>0</v>
      </c>
      <c r="I317" s="75"/>
      <c r="J317" s="75"/>
    </row>
    <row r="318" spans="1:10" ht="12.75">
      <c r="A318" s="436"/>
      <c r="B318" s="420" t="s">
        <v>272</v>
      </c>
      <c r="C318" s="421"/>
      <c r="D318" s="421"/>
      <c r="E318" s="201" t="s">
        <v>223</v>
      </c>
      <c r="F318" s="34">
        <v>2</v>
      </c>
      <c r="G318" s="34">
        <v>1970</v>
      </c>
      <c r="H318" s="164">
        <f>F318*G318</f>
        <v>3940</v>
      </c>
      <c r="I318" s="158">
        <v>3940</v>
      </c>
      <c r="J318" s="158">
        <v>3940</v>
      </c>
    </row>
    <row r="319" spans="1:10" ht="12.75" customHeight="1">
      <c r="A319" s="437"/>
      <c r="B319" s="442" t="s">
        <v>170</v>
      </c>
      <c r="C319" s="443"/>
      <c r="D319" s="443"/>
      <c r="E319" s="159"/>
      <c r="F319" s="160"/>
      <c r="G319" s="161"/>
      <c r="H319" s="162">
        <f>SUM(H314:H318)</f>
        <v>3940</v>
      </c>
      <c r="I319" s="162">
        <f>SUM(I314:I318)</f>
        <v>3940</v>
      </c>
      <c r="J319" s="162">
        <f>SUM(J314:J318)</f>
        <v>3940</v>
      </c>
    </row>
    <row r="320" spans="1:10" ht="12.75">
      <c r="A320" s="150">
        <v>6</v>
      </c>
      <c r="B320" s="407" t="s">
        <v>177</v>
      </c>
      <c r="C320" s="407"/>
      <c r="D320" s="375"/>
      <c r="E320" s="79"/>
      <c r="F320" s="167"/>
      <c r="G320" s="167"/>
      <c r="H320" s="164">
        <f>F320*G320</f>
        <v>0</v>
      </c>
      <c r="I320" s="75"/>
      <c r="J320" s="75"/>
    </row>
    <row r="321" spans="1:10" ht="12.75">
      <c r="A321" s="435"/>
      <c r="B321" s="375" t="s">
        <v>266</v>
      </c>
      <c r="C321" s="399"/>
      <c r="D321" s="399"/>
      <c r="E321" s="168" t="s">
        <v>223</v>
      </c>
      <c r="F321" s="169">
        <v>30</v>
      </c>
      <c r="G321" s="169">
        <v>140</v>
      </c>
      <c r="H321" s="164">
        <f aca="true" t="shared" si="8" ref="H321:H340">F321*G321</f>
        <v>4200</v>
      </c>
      <c r="I321" s="247">
        <v>4200</v>
      </c>
      <c r="J321" s="247">
        <v>4200</v>
      </c>
    </row>
    <row r="322" spans="1:10" ht="12.75">
      <c r="A322" s="436"/>
      <c r="B322" s="375" t="s">
        <v>267</v>
      </c>
      <c r="C322" s="399"/>
      <c r="D322" s="399"/>
      <c r="E322" s="168" t="s">
        <v>223</v>
      </c>
      <c r="F322" s="190">
        <v>200</v>
      </c>
      <c r="G322" s="244">
        <v>150</v>
      </c>
      <c r="H322" s="164">
        <f t="shared" si="8"/>
        <v>30000</v>
      </c>
      <c r="I322" s="243">
        <v>30000</v>
      </c>
      <c r="J322" s="243">
        <v>30000</v>
      </c>
    </row>
    <row r="323" spans="1:10" ht="12.75">
      <c r="A323" s="436"/>
      <c r="B323" s="375" t="s">
        <v>270</v>
      </c>
      <c r="C323" s="399"/>
      <c r="D323" s="399"/>
      <c r="E323" s="168" t="s">
        <v>223</v>
      </c>
      <c r="F323" s="190">
        <v>200</v>
      </c>
      <c r="G323" s="93">
        <v>200</v>
      </c>
      <c r="H323" s="164">
        <f t="shared" si="8"/>
        <v>40000</v>
      </c>
      <c r="I323" s="243">
        <v>40000</v>
      </c>
      <c r="J323" s="243">
        <v>40000</v>
      </c>
    </row>
    <row r="324" spans="1:10" ht="12.75">
      <c r="A324" s="436"/>
      <c r="B324" s="375" t="s">
        <v>271</v>
      </c>
      <c r="C324" s="399"/>
      <c r="D324" s="399"/>
      <c r="E324" s="168" t="s">
        <v>223</v>
      </c>
      <c r="F324" s="190">
        <v>120</v>
      </c>
      <c r="G324" s="56">
        <v>95</v>
      </c>
      <c r="H324" s="164">
        <f t="shared" si="8"/>
        <v>11400</v>
      </c>
      <c r="I324" s="166">
        <v>11400</v>
      </c>
      <c r="J324" s="249">
        <v>11400</v>
      </c>
    </row>
    <row r="325" spans="1:10" ht="12.75" customHeight="1" hidden="1">
      <c r="A325" s="436"/>
      <c r="B325" s="375"/>
      <c r="C325" s="399"/>
      <c r="D325" s="399"/>
      <c r="E325" s="168"/>
      <c r="F325" s="170"/>
      <c r="G325" s="93"/>
      <c r="H325" s="164">
        <f t="shared" si="8"/>
        <v>0</v>
      </c>
      <c r="I325" s="171"/>
      <c r="J325" s="171"/>
    </row>
    <row r="326" spans="1:10" ht="12.75" hidden="1">
      <c r="A326" s="436"/>
      <c r="B326" s="375"/>
      <c r="C326" s="399"/>
      <c r="D326" s="399"/>
      <c r="E326" s="168"/>
      <c r="F326" s="190"/>
      <c r="G326" s="56"/>
      <c r="H326" s="164">
        <f t="shared" si="8"/>
        <v>0</v>
      </c>
      <c r="I326" s="166"/>
      <c r="J326" s="166"/>
    </row>
    <row r="327" spans="1:10" ht="12.75" hidden="1">
      <c r="A327" s="436"/>
      <c r="B327" s="375"/>
      <c r="C327" s="399"/>
      <c r="D327" s="399"/>
      <c r="E327" s="168"/>
      <c r="F327" s="190"/>
      <c r="G327" s="93"/>
      <c r="H327" s="164">
        <f t="shared" si="8"/>
        <v>0</v>
      </c>
      <c r="I327" s="230"/>
      <c r="J327" s="230"/>
    </row>
    <row r="328" spans="1:10" ht="12.75" hidden="1">
      <c r="A328" s="436"/>
      <c r="B328" s="375"/>
      <c r="C328" s="399"/>
      <c r="D328" s="399"/>
      <c r="E328" s="168"/>
      <c r="F328" s="170"/>
      <c r="G328" s="93"/>
      <c r="H328" s="164">
        <f t="shared" si="8"/>
        <v>0</v>
      </c>
      <c r="I328" s="230"/>
      <c r="J328" s="230"/>
    </row>
    <row r="329" spans="1:10" ht="12.75" hidden="1">
      <c r="A329" s="436"/>
      <c r="B329" s="375"/>
      <c r="C329" s="399"/>
      <c r="D329" s="399"/>
      <c r="E329" s="168"/>
      <c r="F329" s="190"/>
      <c r="G329" s="56"/>
      <c r="H329" s="164">
        <f t="shared" si="8"/>
        <v>0</v>
      </c>
      <c r="I329" s="166"/>
      <c r="J329" s="166"/>
    </row>
    <row r="330" spans="1:10" ht="12.75" hidden="1">
      <c r="A330" s="436"/>
      <c r="B330" s="375"/>
      <c r="C330" s="399"/>
      <c r="D330" s="399"/>
      <c r="E330" s="168"/>
      <c r="F330" s="190"/>
      <c r="G330" s="93"/>
      <c r="H330" s="164">
        <f t="shared" si="8"/>
        <v>0</v>
      </c>
      <c r="I330" s="230"/>
      <c r="J330" s="230"/>
    </row>
    <row r="331" spans="1:10" ht="12.75" hidden="1">
      <c r="A331" s="436"/>
      <c r="B331" s="375"/>
      <c r="C331" s="399"/>
      <c r="D331" s="399"/>
      <c r="E331" s="168"/>
      <c r="F331" s="170"/>
      <c r="G331" s="93"/>
      <c r="H331" s="164">
        <f t="shared" si="8"/>
        <v>0</v>
      </c>
      <c r="I331" s="230"/>
      <c r="J331" s="230"/>
    </row>
    <row r="332" spans="1:10" ht="12.75" hidden="1">
      <c r="A332" s="436"/>
      <c r="B332" s="375"/>
      <c r="C332" s="399"/>
      <c r="D332" s="399"/>
      <c r="E332" s="168"/>
      <c r="F332" s="190"/>
      <c r="G332" s="93"/>
      <c r="H332" s="164">
        <f t="shared" si="8"/>
        <v>0</v>
      </c>
      <c r="I332" s="230"/>
      <c r="J332" s="230"/>
    </row>
    <row r="333" spans="1:10" ht="12.75" hidden="1">
      <c r="A333" s="436"/>
      <c r="B333" s="375"/>
      <c r="C333" s="399"/>
      <c r="D333" s="399"/>
      <c r="E333" s="168"/>
      <c r="F333" s="190"/>
      <c r="G333" s="56"/>
      <c r="H333" s="164">
        <f t="shared" si="8"/>
        <v>0</v>
      </c>
      <c r="I333" s="166"/>
      <c r="J333" s="166"/>
    </row>
    <row r="334" spans="1:10" ht="12.75" hidden="1">
      <c r="A334" s="436"/>
      <c r="B334" s="375"/>
      <c r="C334" s="399"/>
      <c r="D334" s="399"/>
      <c r="E334" s="168"/>
      <c r="F334" s="190"/>
      <c r="G334" s="93"/>
      <c r="H334" s="164">
        <f t="shared" si="8"/>
        <v>0</v>
      </c>
      <c r="I334" s="230"/>
      <c r="J334" s="230"/>
    </row>
    <row r="335" spans="1:10" ht="12.75" hidden="1">
      <c r="A335" s="436"/>
      <c r="B335" s="375"/>
      <c r="C335" s="399"/>
      <c r="D335" s="399"/>
      <c r="E335" s="168"/>
      <c r="F335" s="170"/>
      <c r="G335" s="172"/>
      <c r="H335" s="164">
        <f t="shared" si="8"/>
        <v>0</v>
      </c>
      <c r="I335" s="248"/>
      <c r="J335" s="248"/>
    </row>
    <row r="336" spans="1:10" ht="12.75" hidden="1">
      <c r="A336" s="436"/>
      <c r="B336" s="375"/>
      <c r="C336" s="399"/>
      <c r="D336" s="399"/>
      <c r="E336" s="168"/>
      <c r="F336" s="34"/>
      <c r="G336" s="34"/>
      <c r="H336" s="164">
        <f t="shared" si="8"/>
        <v>0</v>
      </c>
      <c r="I336" s="86"/>
      <c r="J336" s="34"/>
    </row>
    <row r="337" spans="1:10" ht="12.75" hidden="1">
      <c r="A337" s="436"/>
      <c r="B337" s="375"/>
      <c r="C337" s="399"/>
      <c r="D337" s="399"/>
      <c r="E337" s="168"/>
      <c r="F337" s="34"/>
      <c r="G337" s="34"/>
      <c r="H337" s="164">
        <f t="shared" si="8"/>
        <v>0</v>
      </c>
      <c r="I337" s="34"/>
      <c r="J337" s="34"/>
    </row>
    <row r="338" spans="1:10" ht="12.75" hidden="1">
      <c r="A338" s="436"/>
      <c r="B338" s="375"/>
      <c r="C338" s="399"/>
      <c r="D338" s="399"/>
      <c r="E338" s="168"/>
      <c r="F338" s="34"/>
      <c r="G338" s="34"/>
      <c r="H338" s="164">
        <f t="shared" si="8"/>
        <v>0</v>
      </c>
      <c r="I338" s="34"/>
      <c r="J338" s="34"/>
    </row>
    <row r="339" spans="1:10" ht="12.75" hidden="1">
      <c r="A339" s="436"/>
      <c r="B339" s="375"/>
      <c r="C339" s="399"/>
      <c r="D339" s="399"/>
      <c r="E339" s="168"/>
      <c r="F339" s="34"/>
      <c r="G339" s="34"/>
      <c r="H339" s="164">
        <f t="shared" si="8"/>
        <v>0</v>
      </c>
      <c r="I339" s="34"/>
      <c r="J339" s="34"/>
    </row>
    <row r="340" spans="1:10" ht="12.75" hidden="1">
      <c r="A340" s="436"/>
      <c r="B340" s="375"/>
      <c r="C340" s="399"/>
      <c r="D340" s="399"/>
      <c r="E340" s="168"/>
      <c r="F340" s="34"/>
      <c r="G340" s="34"/>
      <c r="H340" s="164">
        <f t="shared" si="8"/>
        <v>0</v>
      </c>
      <c r="I340" s="34"/>
      <c r="J340" s="34"/>
    </row>
    <row r="341" spans="1:10" ht="17.25" customHeight="1">
      <c r="A341" s="437"/>
      <c r="B341" s="442" t="s">
        <v>170</v>
      </c>
      <c r="C341" s="443"/>
      <c r="D341" s="443"/>
      <c r="E341" s="159"/>
      <c r="F341" s="160"/>
      <c r="G341" s="161"/>
      <c r="H341" s="162">
        <f>SUM(H321:H340)</f>
        <v>85600</v>
      </c>
      <c r="I341" s="162">
        <f>SUM(I321:I340)</f>
        <v>85600</v>
      </c>
      <c r="J341" s="162">
        <f>SUM(J321:J340)</f>
        <v>85600</v>
      </c>
    </row>
    <row r="342" spans="1:10" ht="30.75" customHeight="1" hidden="1">
      <c r="A342" s="216">
        <v>7</v>
      </c>
      <c r="B342" s="448" t="s">
        <v>178</v>
      </c>
      <c r="C342" s="449"/>
      <c r="D342" s="450"/>
      <c r="E342" s="175"/>
      <c r="F342" s="175"/>
      <c r="G342" s="175"/>
      <c r="H342" s="246">
        <f>F342*G342</f>
        <v>0</v>
      </c>
      <c r="I342" s="229"/>
      <c r="J342" s="229"/>
    </row>
    <row r="343" spans="1:10" ht="18" customHeight="1">
      <c r="A343" s="404" t="s">
        <v>179</v>
      </c>
      <c r="B343" s="405"/>
      <c r="C343" s="405"/>
      <c r="D343" s="405"/>
      <c r="E343" s="405"/>
      <c r="F343" s="405"/>
      <c r="G343" s="406"/>
      <c r="H343" s="44">
        <f>H341+H319+H313+H300+H295+H287+H342</f>
        <v>167840</v>
      </c>
      <c r="I343" s="44">
        <f>I341+I319+I313+I300+I295+I287+I342</f>
        <v>167840</v>
      </c>
      <c r="J343" s="44">
        <f>J341+J319+J313+J300+J295+J287+J342</f>
        <v>167840</v>
      </c>
    </row>
    <row r="344" spans="1:10" ht="18" customHeight="1">
      <c r="A344" s="357" t="s">
        <v>180</v>
      </c>
      <c r="B344" s="358"/>
      <c r="C344" s="358"/>
      <c r="D344" s="358"/>
      <c r="E344" s="358"/>
      <c r="F344" s="358"/>
      <c r="G344" s="358"/>
      <c r="H344" s="44">
        <f>H343+H269+H229+H218+H195+H172+H163+H152+H138</f>
        <v>1625575.004</v>
      </c>
      <c r="I344" s="44">
        <f>I343+I269+I229+I218+I195+I172+I163+I152+I138</f>
        <v>1625575</v>
      </c>
      <c r="J344" s="44">
        <f>J343+J269+J229+J218+J195+J172+J163+J152+J138</f>
        <v>1625575</v>
      </c>
    </row>
    <row r="345" spans="1:10" ht="18" customHeight="1">
      <c r="A345" s="451" t="s">
        <v>181</v>
      </c>
      <c r="B345" s="452"/>
      <c r="C345" s="452"/>
      <c r="D345" s="452"/>
      <c r="E345" s="452"/>
      <c r="F345" s="452"/>
      <c r="G345" s="452"/>
      <c r="H345" s="452"/>
      <c r="I345" s="453"/>
      <c r="J345" s="178">
        <f>H344+H118+H111+H103+H96+H87+H79+H70+H63+H56+H44+H36</f>
        <v>2036755.004</v>
      </c>
    </row>
    <row r="346" spans="1:10" ht="26.25" customHeight="1">
      <c r="A346" s="48"/>
      <c r="B346" s="48"/>
      <c r="C346" s="48"/>
      <c r="D346" s="48"/>
      <c r="E346" s="48"/>
      <c r="F346" s="48"/>
      <c r="G346" s="48"/>
      <c r="H346" s="48"/>
      <c r="I346" s="48"/>
      <c r="J346" s="48"/>
    </row>
    <row r="347" spans="1:10" ht="16.5" customHeight="1">
      <c r="A347" s="446" t="s">
        <v>182</v>
      </c>
      <c r="B347" s="446"/>
      <c r="C347" s="446"/>
      <c r="D347" s="179"/>
      <c r="E347" s="180" t="s">
        <v>226</v>
      </c>
      <c r="F347" s="180"/>
      <c r="G347" s="180"/>
      <c r="H347" s="48"/>
      <c r="I347" s="48"/>
      <c r="J347" s="48"/>
    </row>
    <row r="348" spans="1:10" ht="12.75">
      <c r="A348" s="180"/>
      <c r="B348" s="180"/>
      <c r="C348" s="180"/>
      <c r="D348" s="217" t="s">
        <v>183</v>
      </c>
      <c r="E348" s="180"/>
      <c r="F348" s="180"/>
      <c r="G348" s="180"/>
      <c r="H348" s="48"/>
      <c r="I348" s="48"/>
      <c r="J348" s="48"/>
    </row>
    <row r="349" spans="1:10" ht="12.75">
      <c r="A349" s="180"/>
      <c r="B349" s="180"/>
      <c r="C349" s="180"/>
      <c r="D349" s="180"/>
      <c r="E349" s="180"/>
      <c r="F349" s="180"/>
      <c r="G349" s="180"/>
      <c r="H349" s="48"/>
      <c r="I349" s="48"/>
      <c r="J349" s="48"/>
    </row>
    <row r="350" spans="1:7" ht="12.75">
      <c r="A350" s="446" t="s">
        <v>184</v>
      </c>
      <c r="B350" s="446"/>
      <c r="C350" s="446"/>
      <c r="D350" s="182"/>
      <c r="E350" s="183" t="s">
        <v>227</v>
      </c>
      <c r="F350" s="184"/>
      <c r="G350" s="184"/>
    </row>
    <row r="351" spans="1:7" ht="12.75">
      <c r="A351" s="180"/>
      <c r="B351" s="183"/>
      <c r="C351" s="183"/>
      <c r="D351" s="217" t="s">
        <v>183</v>
      </c>
      <c r="E351" s="183"/>
      <c r="F351" s="183"/>
      <c r="G351" s="183"/>
    </row>
    <row r="352" spans="1:10" ht="15.75">
      <c r="A352" s="447" t="s">
        <v>185</v>
      </c>
      <c r="B352" s="447"/>
      <c r="C352" s="447"/>
      <c r="D352" s="447"/>
      <c r="E352" s="447"/>
      <c r="F352" s="447"/>
      <c r="G352" s="447"/>
      <c r="H352" s="447"/>
      <c r="I352" s="447"/>
      <c r="J352" s="447"/>
    </row>
  </sheetData>
  <sheetProtection/>
  <mergeCells count="389">
    <mergeCell ref="B330:D330"/>
    <mergeCell ref="B331:D331"/>
    <mergeCell ref="B332:D332"/>
    <mergeCell ref="B333:D333"/>
    <mergeCell ref="A347:C347"/>
    <mergeCell ref="A350:C350"/>
    <mergeCell ref="A352:J352"/>
    <mergeCell ref="B340:D340"/>
    <mergeCell ref="B341:D341"/>
    <mergeCell ref="B342:D342"/>
    <mergeCell ref="A343:G343"/>
    <mergeCell ref="A344:G344"/>
    <mergeCell ref="A345:I345"/>
    <mergeCell ref="B314:D314"/>
    <mergeCell ref="A315:A319"/>
    <mergeCell ref="B315:D315"/>
    <mergeCell ref="B316:D316"/>
    <mergeCell ref="B317:D317"/>
    <mergeCell ref="B318:D318"/>
    <mergeCell ref="B319:D319"/>
    <mergeCell ref="B320:D320"/>
    <mergeCell ref="A321:A341"/>
    <mergeCell ref="B321:D321"/>
    <mergeCell ref="B322:D322"/>
    <mergeCell ref="B323:D323"/>
    <mergeCell ref="B324:D324"/>
    <mergeCell ref="B325:D325"/>
    <mergeCell ref="B326:D326"/>
    <mergeCell ref="B327:D327"/>
    <mergeCell ref="B334:D334"/>
    <mergeCell ref="B335:D335"/>
    <mergeCell ref="B336:D336"/>
    <mergeCell ref="B337:D337"/>
    <mergeCell ref="B338:D338"/>
    <mergeCell ref="B339:D339"/>
    <mergeCell ref="B328:D328"/>
    <mergeCell ref="B329:D329"/>
    <mergeCell ref="B296:D296"/>
    <mergeCell ref="A297:A300"/>
    <mergeCell ref="B297:D297"/>
    <mergeCell ref="B298:D298"/>
    <mergeCell ref="B299:D299"/>
    <mergeCell ref="B300:D300"/>
    <mergeCell ref="B301:D301"/>
    <mergeCell ref="A302:A313"/>
    <mergeCell ref="B302:D302"/>
    <mergeCell ref="B303:D303"/>
    <mergeCell ref="B304:D304"/>
    <mergeCell ref="B305:D305"/>
    <mergeCell ref="B306:D306"/>
    <mergeCell ref="B307:D307"/>
    <mergeCell ref="B308:D308"/>
    <mergeCell ref="B309:D309"/>
    <mergeCell ref="B310:D310"/>
    <mergeCell ref="B311:D311"/>
    <mergeCell ref="B312:D312"/>
    <mergeCell ref="B313:D313"/>
    <mergeCell ref="B288:D288"/>
    <mergeCell ref="A289:A295"/>
    <mergeCell ref="B289:D289"/>
    <mergeCell ref="B290:D290"/>
    <mergeCell ref="B291:D291"/>
    <mergeCell ref="B292:D292"/>
    <mergeCell ref="B293:D293"/>
    <mergeCell ref="B294:D294"/>
    <mergeCell ref="B295:D295"/>
    <mergeCell ref="B276:D276"/>
    <mergeCell ref="A277:A287"/>
    <mergeCell ref="B277:D277"/>
    <mergeCell ref="B278:D278"/>
    <mergeCell ref="B279:D279"/>
    <mergeCell ref="B280:D280"/>
    <mergeCell ref="B281:D281"/>
    <mergeCell ref="B282:D282"/>
    <mergeCell ref="B283:D283"/>
    <mergeCell ref="B284:D284"/>
    <mergeCell ref="B285:D285"/>
    <mergeCell ref="B286:D286"/>
    <mergeCell ref="B287:D287"/>
    <mergeCell ref="G273:G274"/>
    <mergeCell ref="H273:J273"/>
    <mergeCell ref="B265:D265"/>
    <mergeCell ref="B266:D266"/>
    <mergeCell ref="B267:D267"/>
    <mergeCell ref="B268:D268"/>
    <mergeCell ref="A269:G269"/>
    <mergeCell ref="A271:H271"/>
    <mergeCell ref="B275:D275"/>
    <mergeCell ref="E273:E274"/>
    <mergeCell ref="F273:F274"/>
    <mergeCell ref="B254:D254"/>
    <mergeCell ref="B255:D255"/>
    <mergeCell ref="B256:D256"/>
    <mergeCell ref="B257:D257"/>
    <mergeCell ref="B258:D258"/>
    <mergeCell ref="B262:D262"/>
    <mergeCell ref="B263:D263"/>
    <mergeCell ref="B259:D259"/>
    <mergeCell ref="B260:D260"/>
    <mergeCell ref="B261:D261"/>
    <mergeCell ref="B264:D264"/>
    <mergeCell ref="B250:D250"/>
    <mergeCell ref="B251:D251"/>
    <mergeCell ref="B252:D252"/>
    <mergeCell ref="B253:D253"/>
    <mergeCell ref="A273:A274"/>
    <mergeCell ref="B273:D274"/>
    <mergeCell ref="B235:D235"/>
    <mergeCell ref="B236:D236"/>
    <mergeCell ref="B237:D237"/>
    <mergeCell ref="A238:A250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A254:A263"/>
    <mergeCell ref="A231:J231"/>
    <mergeCell ref="A233:A234"/>
    <mergeCell ref="B233:D234"/>
    <mergeCell ref="E233:E234"/>
    <mergeCell ref="F233:F234"/>
    <mergeCell ref="G233:G234"/>
    <mergeCell ref="H233:J233"/>
    <mergeCell ref="B227:C227"/>
    <mergeCell ref="I227:J227"/>
    <mergeCell ref="B228:C228"/>
    <mergeCell ref="I228:J228"/>
    <mergeCell ref="A229:F229"/>
    <mergeCell ref="I229:J229"/>
    <mergeCell ref="B224:C224"/>
    <mergeCell ref="I224:J224"/>
    <mergeCell ref="B225:C225"/>
    <mergeCell ref="I225:J225"/>
    <mergeCell ref="B226:C226"/>
    <mergeCell ref="I226:J226"/>
    <mergeCell ref="A218:G218"/>
    <mergeCell ref="A220:J220"/>
    <mergeCell ref="A222:A223"/>
    <mergeCell ref="B222:C223"/>
    <mergeCell ref="D222:D223"/>
    <mergeCell ref="E222:E223"/>
    <mergeCell ref="F222:F223"/>
    <mergeCell ref="G222:J222"/>
    <mergeCell ref="I223:J223"/>
    <mergeCell ref="B212:D212"/>
    <mergeCell ref="B213:D213"/>
    <mergeCell ref="B214:D214"/>
    <mergeCell ref="B215:D215"/>
    <mergeCell ref="B216:D216"/>
    <mergeCell ref="B217:D217"/>
    <mergeCell ref="B206:D206"/>
    <mergeCell ref="B207:D207"/>
    <mergeCell ref="B208:D208"/>
    <mergeCell ref="B209:D209"/>
    <mergeCell ref="B210:D210"/>
    <mergeCell ref="B211:D211"/>
    <mergeCell ref="B201:D201"/>
    <mergeCell ref="B202:D202"/>
    <mergeCell ref="B203:D203"/>
    <mergeCell ref="B204:D204"/>
    <mergeCell ref="B205:D205"/>
    <mergeCell ref="B192:D192"/>
    <mergeCell ref="B193:D193"/>
    <mergeCell ref="B194:D194"/>
    <mergeCell ref="A195:G195"/>
    <mergeCell ref="A197:J197"/>
    <mergeCell ref="A199:A200"/>
    <mergeCell ref="B199:D200"/>
    <mergeCell ref="E199:E200"/>
    <mergeCell ref="F199:F200"/>
    <mergeCell ref="G199:G200"/>
    <mergeCell ref="B187:D187"/>
    <mergeCell ref="B188:D188"/>
    <mergeCell ref="B189:D189"/>
    <mergeCell ref="B190:D190"/>
    <mergeCell ref="B191:D191"/>
    <mergeCell ref="H176:J176"/>
    <mergeCell ref="B178:D178"/>
    <mergeCell ref="B179:D179"/>
    <mergeCell ref="H199:J199"/>
    <mergeCell ref="A180:A186"/>
    <mergeCell ref="B180:D180"/>
    <mergeCell ref="B181:D181"/>
    <mergeCell ref="B182:D182"/>
    <mergeCell ref="B183:D183"/>
    <mergeCell ref="B184:D184"/>
    <mergeCell ref="B185:D185"/>
    <mergeCell ref="B169:D169"/>
    <mergeCell ref="B170:D170"/>
    <mergeCell ref="B171:D171"/>
    <mergeCell ref="A172:G172"/>
    <mergeCell ref="A174:J174"/>
    <mergeCell ref="A176:A177"/>
    <mergeCell ref="B176:D177"/>
    <mergeCell ref="E176:E177"/>
    <mergeCell ref="F176:F177"/>
    <mergeCell ref="G176:G177"/>
    <mergeCell ref="B186:D186"/>
    <mergeCell ref="A163:G163"/>
    <mergeCell ref="A165:J165"/>
    <mergeCell ref="A167:A168"/>
    <mergeCell ref="B167:D168"/>
    <mergeCell ref="E167:E168"/>
    <mergeCell ref="F167:F168"/>
    <mergeCell ref="G167:G168"/>
    <mergeCell ref="H167:J167"/>
    <mergeCell ref="H156:J156"/>
    <mergeCell ref="B158:D158"/>
    <mergeCell ref="B159:D159"/>
    <mergeCell ref="B160:D160"/>
    <mergeCell ref="B161:D161"/>
    <mergeCell ref="B162:D162"/>
    <mergeCell ref="B148:D148"/>
    <mergeCell ref="B149:D149"/>
    <mergeCell ref="B150:D150"/>
    <mergeCell ref="B151:D151"/>
    <mergeCell ref="A152:G152"/>
    <mergeCell ref="A156:A157"/>
    <mergeCell ref="B156:D157"/>
    <mergeCell ref="E156:E157"/>
    <mergeCell ref="F156:F157"/>
    <mergeCell ref="G156:G157"/>
    <mergeCell ref="A144:J144"/>
    <mergeCell ref="A146:A147"/>
    <mergeCell ref="B146:D147"/>
    <mergeCell ref="E146:E147"/>
    <mergeCell ref="F146:F147"/>
    <mergeCell ref="G146:G147"/>
    <mergeCell ref="H146:J146"/>
    <mergeCell ref="B136:D136"/>
    <mergeCell ref="B137:D137"/>
    <mergeCell ref="A138:G138"/>
    <mergeCell ref="B140:D140"/>
    <mergeCell ref="B141:D141"/>
    <mergeCell ref="B142:D142"/>
    <mergeCell ref="B130:D130"/>
    <mergeCell ref="B131:D131"/>
    <mergeCell ref="B132:D132"/>
    <mergeCell ref="B133:D133"/>
    <mergeCell ref="B134:D134"/>
    <mergeCell ref="B135:D135"/>
    <mergeCell ref="I124:I125"/>
    <mergeCell ref="J124:J125"/>
    <mergeCell ref="B126:D126"/>
    <mergeCell ref="B127:D127"/>
    <mergeCell ref="B128:D128"/>
    <mergeCell ref="B129:D129"/>
    <mergeCell ref="A118:G118"/>
    <mergeCell ref="A120:J120"/>
    <mergeCell ref="A121:J121"/>
    <mergeCell ref="A123:A125"/>
    <mergeCell ref="B123:D125"/>
    <mergeCell ref="E123:E125"/>
    <mergeCell ref="F123:F125"/>
    <mergeCell ref="G123:G125"/>
    <mergeCell ref="H123:J123"/>
    <mergeCell ref="H124:H125"/>
    <mergeCell ref="A111:G111"/>
    <mergeCell ref="A113:J113"/>
    <mergeCell ref="A115:A116"/>
    <mergeCell ref="B115:B116"/>
    <mergeCell ref="C115:C116"/>
    <mergeCell ref="D115:D116"/>
    <mergeCell ref="E115:E116"/>
    <mergeCell ref="F115:F116"/>
    <mergeCell ref="G115:G116"/>
    <mergeCell ref="H115:J115"/>
    <mergeCell ref="A103:G103"/>
    <mergeCell ref="A105:J105"/>
    <mergeCell ref="A107:A108"/>
    <mergeCell ref="B107:B108"/>
    <mergeCell ref="C107:C108"/>
    <mergeCell ref="D107:D108"/>
    <mergeCell ref="E107:E108"/>
    <mergeCell ref="F107:F108"/>
    <mergeCell ref="G107:G108"/>
    <mergeCell ref="H107:J107"/>
    <mergeCell ref="A98:J98"/>
    <mergeCell ref="A99:J99"/>
    <mergeCell ref="A100:A101"/>
    <mergeCell ref="B100:B101"/>
    <mergeCell ref="C100:C101"/>
    <mergeCell ref="D100:G101"/>
    <mergeCell ref="H100:J100"/>
    <mergeCell ref="H91:J91"/>
    <mergeCell ref="B93:B95"/>
    <mergeCell ref="D93:E93"/>
    <mergeCell ref="D94:E94"/>
    <mergeCell ref="D95:E95"/>
    <mergeCell ref="A96:G96"/>
    <mergeCell ref="A91:A92"/>
    <mergeCell ref="B91:B92"/>
    <mergeCell ref="C91:C92"/>
    <mergeCell ref="D91:E92"/>
    <mergeCell ref="F91:F92"/>
    <mergeCell ref="G91:G92"/>
    <mergeCell ref="H83:J83"/>
    <mergeCell ref="B85:B86"/>
    <mergeCell ref="D85:E85"/>
    <mergeCell ref="D86:E86"/>
    <mergeCell ref="A87:G87"/>
    <mergeCell ref="A89:J89"/>
    <mergeCell ref="H76:J76"/>
    <mergeCell ref="D78:E78"/>
    <mergeCell ref="A79:G79"/>
    <mergeCell ref="A81:J81"/>
    <mergeCell ref="A83:A84"/>
    <mergeCell ref="B83:B84"/>
    <mergeCell ref="C83:C84"/>
    <mergeCell ref="D83:E84"/>
    <mergeCell ref="F83:F84"/>
    <mergeCell ref="G83:G84"/>
    <mergeCell ref="H67:J67"/>
    <mergeCell ref="D60:D61"/>
    <mergeCell ref="E60:E61"/>
    <mergeCell ref="D67:D68"/>
    <mergeCell ref="E67:E68"/>
    <mergeCell ref="A70:G70"/>
    <mergeCell ref="A72:J74"/>
    <mergeCell ref="A76:A77"/>
    <mergeCell ref="B76:B77"/>
    <mergeCell ref="C76:C77"/>
    <mergeCell ref="D76:E77"/>
    <mergeCell ref="F76:F77"/>
    <mergeCell ref="G76:G77"/>
    <mergeCell ref="A67:A68"/>
    <mergeCell ref="B67:B68"/>
    <mergeCell ref="C67:C68"/>
    <mergeCell ref="F67:F68"/>
    <mergeCell ref="G67:G68"/>
    <mergeCell ref="A60:A61"/>
    <mergeCell ref="B60:B61"/>
    <mergeCell ref="C60:C61"/>
    <mergeCell ref="F60:F61"/>
    <mergeCell ref="G60:G61"/>
    <mergeCell ref="A56:G56"/>
    <mergeCell ref="A57:J57"/>
    <mergeCell ref="A58:J59"/>
    <mergeCell ref="H48:J48"/>
    <mergeCell ref="B50:B52"/>
    <mergeCell ref="C50:C52"/>
    <mergeCell ref="H60:J60"/>
    <mergeCell ref="A63:G63"/>
    <mergeCell ref="A65:J65"/>
    <mergeCell ref="A43:B43"/>
    <mergeCell ref="C43:G43"/>
    <mergeCell ref="A44:G44"/>
    <mergeCell ref="A46:J46"/>
    <mergeCell ref="A48:A49"/>
    <mergeCell ref="B48:B49"/>
    <mergeCell ref="C48:C49"/>
    <mergeCell ref="F48:F49"/>
    <mergeCell ref="G48:G49"/>
    <mergeCell ref="A45:J45"/>
    <mergeCell ref="D48:D49"/>
    <mergeCell ref="E48:E49"/>
    <mergeCell ref="A35:B35"/>
    <mergeCell ref="C35:G35"/>
    <mergeCell ref="A36:G36"/>
    <mergeCell ref="A38:J39"/>
    <mergeCell ref="A41:B42"/>
    <mergeCell ref="C41:G42"/>
    <mergeCell ref="H41:J41"/>
    <mergeCell ref="A29:B29"/>
    <mergeCell ref="E29:G29"/>
    <mergeCell ref="A31:J31"/>
    <mergeCell ref="A33:B34"/>
    <mergeCell ref="C33:G34"/>
    <mergeCell ref="H33:J33"/>
    <mergeCell ref="B22:D22"/>
    <mergeCell ref="B23:D23"/>
    <mergeCell ref="C25:I26"/>
    <mergeCell ref="J25:J26"/>
    <mergeCell ref="C27:I27"/>
    <mergeCell ref="C28:I28"/>
    <mergeCell ref="C4:H4"/>
    <mergeCell ref="A6:B6"/>
    <mergeCell ref="C6:D6"/>
    <mergeCell ref="B19:D19"/>
    <mergeCell ref="B20:D20"/>
    <mergeCell ref="B21:D21"/>
  </mergeCells>
  <printOptions/>
  <pageMargins left="0.3937007874015748" right="0" top="0" bottom="0" header="0.5118110236220472" footer="0.5118110236220472"/>
  <pageSetup fitToHeight="0" fitToWidth="1" horizontalDpi="600" verticalDpi="600" orientation="portrait" scale="68" r:id="rId1"/>
  <rowBreaks count="2" manualBreakCount="2">
    <brk id="103" max="9" man="1"/>
    <brk id="19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354"/>
  <sheetViews>
    <sheetView view="pageBreakPreview" zoomScaleSheetLayoutView="100" zoomScalePageLayoutView="0" workbookViewId="0" topLeftCell="A88">
      <selection activeCell="M105" sqref="M105"/>
    </sheetView>
  </sheetViews>
  <sheetFormatPr defaultColWidth="9.140625" defaultRowHeight="15"/>
  <cols>
    <col min="1" max="1" width="4.28125" style="2" customWidth="1"/>
    <col min="2" max="2" width="13.7109375" style="2" customWidth="1"/>
    <col min="3" max="3" width="16.7109375" style="2" customWidth="1"/>
    <col min="4" max="4" width="25.28125" style="2" customWidth="1"/>
    <col min="5" max="5" width="11.57421875" style="2" customWidth="1"/>
    <col min="6" max="6" width="18.00390625" style="2" customWidth="1"/>
    <col min="7" max="7" width="16.140625" style="2" customWidth="1"/>
    <col min="8" max="8" width="15.28125" style="2" customWidth="1"/>
    <col min="9" max="9" width="16.140625" style="2" customWidth="1"/>
    <col min="10" max="10" width="18.00390625" style="2" customWidth="1"/>
    <col min="11" max="11" width="19.421875" style="268" customWidth="1"/>
    <col min="12" max="13" width="15.57421875" style="268" bestFit="1" customWidth="1"/>
    <col min="14" max="14" width="17.00390625" style="4" customWidth="1"/>
    <col min="15" max="16384" width="9.140625" style="4" customWidth="1"/>
  </cols>
  <sheetData>
    <row r="1" spans="1:2" ht="12.75" hidden="1">
      <c r="A1" s="1"/>
      <c r="B1" s="1" t="s">
        <v>0</v>
      </c>
    </row>
    <row r="2" ht="12.75" hidden="1"/>
    <row r="3" spans="1:6" ht="12.75" hidden="1">
      <c r="A3" s="2" t="s">
        <v>1</v>
      </c>
      <c r="C3" s="325" t="s">
        <v>2</v>
      </c>
      <c r="D3" s="325"/>
      <c r="E3" s="325"/>
      <c r="F3" s="325"/>
    </row>
    <row r="4" spans="1:8" ht="12.75" hidden="1">
      <c r="A4" s="2" t="s">
        <v>3</v>
      </c>
      <c r="C4" s="335" t="s">
        <v>4</v>
      </c>
      <c r="D4" s="335"/>
      <c r="E4" s="335"/>
      <c r="F4" s="335"/>
      <c r="G4" s="335"/>
      <c r="H4" s="335"/>
    </row>
    <row r="5" ht="12.75" hidden="1"/>
    <row r="6" spans="1:5" ht="12.75" hidden="1">
      <c r="A6" s="335" t="s">
        <v>5</v>
      </c>
      <c r="B6" s="335"/>
      <c r="C6" s="336" t="s">
        <v>6</v>
      </c>
      <c r="D6" s="336"/>
      <c r="E6" s="325"/>
    </row>
    <row r="7" ht="12.75" hidden="1"/>
    <row r="8" ht="12.75" hidden="1"/>
    <row r="9" ht="12.75" hidden="1">
      <c r="A9" s="2" t="s">
        <v>7</v>
      </c>
    </row>
    <row r="10" ht="12.75" hidden="1"/>
    <row r="11" ht="12.75" hidden="1">
      <c r="A11" s="2" t="s">
        <v>8</v>
      </c>
    </row>
    <row r="12" ht="12.75" hidden="1"/>
    <row r="13" ht="12.75" hidden="1"/>
    <row r="14" ht="12.75" hidden="1">
      <c r="A14" s="2" t="s">
        <v>9</v>
      </c>
    </row>
    <row r="15" ht="12.75" hidden="1"/>
    <row r="16" ht="12.75" hidden="1">
      <c r="A16" s="2" t="s">
        <v>10</v>
      </c>
    </row>
    <row r="17" ht="12.75" hidden="1"/>
    <row r="18" ht="12.75" hidden="1"/>
    <row r="19" spans="1:8" ht="25.5" hidden="1">
      <c r="A19" s="324" t="s">
        <v>11</v>
      </c>
      <c r="B19" s="329" t="s">
        <v>12</v>
      </c>
      <c r="C19" s="329"/>
      <c r="D19" s="329"/>
      <c r="E19" s="6" t="s">
        <v>13</v>
      </c>
      <c r="F19" s="6" t="s">
        <v>14</v>
      </c>
      <c r="G19" s="6" t="s">
        <v>15</v>
      </c>
      <c r="H19" s="6" t="s">
        <v>16</v>
      </c>
    </row>
    <row r="20" spans="1:8" ht="12.75" hidden="1">
      <c r="A20" s="313"/>
      <c r="B20" s="329"/>
      <c r="C20" s="329"/>
      <c r="D20" s="329"/>
      <c r="E20" s="324"/>
      <c r="F20" s="313"/>
      <c r="G20" s="313"/>
      <c r="H20" s="313"/>
    </row>
    <row r="21" spans="1:8" ht="12.75" hidden="1">
      <c r="A21" s="313"/>
      <c r="B21" s="329" t="s">
        <v>6</v>
      </c>
      <c r="C21" s="329"/>
      <c r="D21" s="329"/>
      <c r="E21" s="324"/>
      <c r="F21" s="313"/>
      <c r="G21" s="313"/>
      <c r="H21" s="8"/>
    </row>
    <row r="22" spans="1:8" ht="12.75" hidden="1">
      <c r="A22" s="313"/>
      <c r="B22" s="329"/>
      <c r="C22" s="329"/>
      <c r="D22" s="329"/>
      <c r="E22" s="324"/>
      <c r="F22" s="313"/>
      <c r="G22" s="313"/>
      <c r="H22" s="313"/>
    </row>
    <row r="23" spans="1:8" ht="12.75" hidden="1">
      <c r="A23" s="313"/>
      <c r="B23" s="329"/>
      <c r="C23" s="329"/>
      <c r="D23" s="329"/>
      <c r="E23" s="324"/>
      <c r="F23" s="313"/>
      <c r="G23" s="313"/>
      <c r="H23" s="313"/>
    </row>
    <row r="24" spans="1:8" ht="12.75" hidden="1">
      <c r="A24" s="9"/>
      <c r="B24" s="10"/>
      <c r="C24" s="10"/>
      <c r="D24" s="10"/>
      <c r="E24" s="10"/>
      <c r="F24" s="9"/>
      <c r="G24" s="9"/>
      <c r="H24" s="9"/>
    </row>
    <row r="25" spans="1:10" ht="12.75" customHeight="1">
      <c r="A25" s="11"/>
      <c r="B25" s="11"/>
      <c r="C25" s="330" t="s">
        <v>186</v>
      </c>
      <c r="D25" s="330"/>
      <c r="E25" s="330"/>
      <c r="F25" s="330"/>
      <c r="G25" s="330"/>
      <c r="H25" s="330"/>
      <c r="I25" s="330"/>
      <c r="J25" s="331">
        <v>4</v>
      </c>
    </row>
    <row r="26" spans="1:10" ht="24.75" customHeight="1">
      <c r="A26" s="11"/>
      <c r="B26" s="11"/>
      <c r="C26" s="330"/>
      <c r="D26" s="330"/>
      <c r="E26" s="330"/>
      <c r="F26" s="330"/>
      <c r="G26" s="330"/>
      <c r="H26" s="330"/>
      <c r="I26" s="330"/>
      <c r="J26" s="332"/>
    </row>
    <row r="27" spans="1:13" s="13" customFormat="1" ht="30" customHeight="1">
      <c r="A27" s="12"/>
      <c r="B27" s="12"/>
      <c r="C27" s="333" t="s">
        <v>219</v>
      </c>
      <c r="D27" s="333"/>
      <c r="E27" s="333"/>
      <c r="F27" s="333"/>
      <c r="G27" s="333"/>
      <c r="H27" s="333"/>
      <c r="I27" s="333"/>
      <c r="J27" s="12"/>
      <c r="K27" s="269"/>
      <c r="L27" s="269"/>
      <c r="M27" s="269"/>
    </row>
    <row r="28" spans="1:13" s="13" customFormat="1" ht="12.75">
      <c r="A28" s="323"/>
      <c r="B28" s="15"/>
      <c r="C28" s="334" t="s">
        <v>17</v>
      </c>
      <c r="D28" s="334"/>
      <c r="E28" s="334"/>
      <c r="F28" s="334"/>
      <c r="G28" s="334"/>
      <c r="H28" s="334"/>
      <c r="I28" s="334"/>
      <c r="J28" s="16"/>
      <c r="K28" s="269"/>
      <c r="L28" s="269"/>
      <c r="M28" s="269"/>
    </row>
    <row r="29" spans="1:13" s="13" customFormat="1" ht="24.75" customHeight="1">
      <c r="A29" s="348" t="s">
        <v>18</v>
      </c>
      <c r="B29" s="348"/>
      <c r="C29" s="323"/>
      <c r="D29" s="323"/>
      <c r="E29" s="349" t="s">
        <v>235</v>
      </c>
      <c r="F29" s="349"/>
      <c r="G29" s="349"/>
      <c r="H29" s="323"/>
      <c r="I29" s="323"/>
      <c r="J29" s="16"/>
      <c r="K29" s="269"/>
      <c r="L29" s="269"/>
      <c r="M29" s="269"/>
    </row>
    <row r="30" spans="1:13" s="13" customFormat="1" ht="15.75">
      <c r="A30" s="322"/>
      <c r="B30" s="322"/>
      <c r="C30" s="323"/>
      <c r="D30" s="323"/>
      <c r="E30" s="323"/>
      <c r="F30" s="323"/>
      <c r="G30" s="323"/>
      <c r="H30" s="323"/>
      <c r="I30" s="323"/>
      <c r="J30" s="16"/>
      <c r="K30" s="269"/>
      <c r="L30" s="269"/>
      <c r="M30" s="269"/>
    </row>
    <row r="31" spans="1:13" s="13" customFormat="1" ht="12.75">
      <c r="A31" s="350" t="s">
        <v>20</v>
      </c>
      <c r="B31" s="350"/>
      <c r="C31" s="350"/>
      <c r="D31" s="350"/>
      <c r="E31" s="350"/>
      <c r="F31" s="350"/>
      <c r="G31" s="350"/>
      <c r="H31" s="350"/>
      <c r="I31" s="350"/>
      <c r="J31" s="350"/>
      <c r="K31" s="269"/>
      <c r="L31" s="269"/>
      <c r="M31" s="269"/>
    </row>
    <row r="32" spans="1:13" s="13" customFormat="1" ht="12.75">
      <c r="A32" s="18"/>
      <c r="B32" s="18"/>
      <c r="C32" s="323"/>
      <c r="D32" s="323"/>
      <c r="E32" s="323"/>
      <c r="F32" s="323"/>
      <c r="G32" s="323"/>
      <c r="H32" s="323"/>
      <c r="I32" s="323"/>
      <c r="J32" s="16"/>
      <c r="K32" s="269"/>
      <c r="L32" s="269"/>
      <c r="M32" s="269"/>
    </row>
    <row r="33" spans="1:13" s="13" customFormat="1" ht="12.75" customHeight="1">
      <c r="A33" s="351" t="s">
        <v>21</v>
      </c>
      <c r="B33" s="352"/>
      <c r="C33" s="351" t="s">
        <v>187</v>
      </c>
      <c r="D33" s="352"/>
      <c r="E33" s="352"/>
      <c r="F33" s="352"/>
      <c r="G33" s="355"/>
      <c r="H33" s="347" t="s">
        <v>193</v>
      </c>
      <c r="I33" s="347"/>
      <c r="J33" s="347"/>
      <c r="K33" s="269"/>
      <c r="L33" s="269"/>
      <c r="M33" s="269"/>
    </row>
    <row r="34" spans="1:13" s="13" customFormat="1" ht="12.75" customHeight="1">
      <c r="A34" s="353"/>
      <c r="B34" s="354"/>
      <c r="C34" s="353"/>
      <c r="D34" s="354"/>
      <c r="E34" s="354"/>
      <c r="F34" s="354"/>
      <c r="G34" s="356"/>
      <c r="H34" s="19" t="s">
        <v>24</v>
      </c>
      <c r="I34" s="321" t="s">
        <v>25</v>
      </c>
      <c r="J34" s="321" t="s">
        <v>26</v>
      </c>
      <c r="K34" s="269"/>
      <c r="L34" s="269"/>
      <c r="M34" s="269"/>
    </row>
    <row r="35" spans="1:13" s="13" customFormat="1" ht="17.25" customHeight="1">
      <c r="A35" s="337">
        <v>211</v>
      </c>
      <c r="B35" s="338"/>
      <c r="C35" s="339" t="s">
        <v>27</v>
      </c>
      <c r="D35" s="340"/>
      <c r="E35" s="340"/>
      <c r="F35" s="340"/>
      <c r="G35" s="341"/>
      <c r="H35" s="21">
        <v>24539564</v>
      </c>
      <c r="I35" s="22">
        <v>24539564</v>
      </c>
      <c r="J35" s="22">
        <v>24539564</v>
      </c>
      <c r="K35" s="269"/>
      <c r="L35" s="269"/>
      <c r="M35" s="269"/>
    </row>
    <row r="36" spans="1:13" s="13" customFormat="1" ht="12.75">
      <c r="A36" s="342" t="s">
        <v>28</v>
      </c>
      <c r="B36" s="343"/>
      <c r="C36" s="343"/>
      <c r="D36" s="343"/>
      <c r="E36" s="343"/>
      <c r="F36" s="343"/>
      <c r="G36" s="344"/>
      <c r="H36" s="23">
        <f>H35</f>
        <v>24539564</v>
      </c>
      <c r="I36" s="23">
        <f>I35</f>
        <v>24539564</v>
      </c>
      <c r="J36" s="23">
        <f>J35</f>
        <v>24539564</v>
      </c>
      <c r="K36" s="269"/>
      <c r="L36" s="269"/>
      <c r="M36" s="269"/>
    </row>
    <row r="37" spans="1:13" s="26" customFormat="1" ht="12.75">
      <c r="A37" s="24"/>
      <c r="B37" s="24"/>
      <c r="C37" s="24"/>
      <c r="D37" s="24"/>
      <c r="E37" s="24"/>
      <c r="F37" s="24"/>
      <c r="G37" s="24"/>
      <c r="H37" s="25"/>
      <c r="I37" s="25"/>
      <c r="J37" s="25"/>
      <c r="K37" s="270"/>
      <c r="L37" s="270"/>
      <c r="M37" s="270"/>
    </row>
    <row r="38" spans="1:13" s="13" customFormat="1" ht="15.75" customHeight="1">
      <c r="A38" s="345" t="s">
        <v>29</v>
      </c>
      <c r="B38" s="345"/>
      <c r="C38" s="345"/>
      <c r="D38" s="345"/>
      <c r="E38" s="345"/>
      <c r="F38" s="345"/>
      <c r="G38" s="345"/>
      <c r="H38" s="345"/>
      <c r="I38" s="345"/>
      <c r="J38" s="345"/>
      <c r="K38" s="269"/>
      <c r="L38" s="269"/>
      <c r="M38" s="269"/>
    </row>
    <row r="39" spans="1:13" s="13" customFormat="1" ht="15.75" customHeight="1">
      <c r="A39" s="345"/>
      <c r="B39" s="345"/>
      <c r="C39" s="345"/>
      <c r="D39" s="345"/>
      <c r="E39" s="345"/>
      <c r="F39" s="345"/>
      <c r="G39" s="345"/>
      <c r="H39" s="345"/>
      <c r="I39" s="345"/>
      <c r="J39" s="345"/>
      <c r="K39" s="269"/>
      <c r="L39" s="269"/>
      <c r="M39" s="269"/>
    </row>
    <row r="40" spans="1:13" s="28" customFormat="1" ht="15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1"/>
      <c r="L40" s="271"/>
      <c r="M40" s="271"/>
    </row>
    <row r="41" spans="1:13" s="13" customFormat="1" ht="12.75">
      <c r="A41" s="346" t="s">
        <v>21</v>
      </c>
      <c r="B41" s="346"/>
      <c r="C41" s="346" t="s">
        <v>187</v>
      </c>
      <c r="D41" s="346"/>
      <c r="E41" s="346"/>
      <c r="F41" s="346"/>
      <c r="G41" s="346"/>
      <c r="H41" s="347" t="s">
        <v>23</v>
      </c>
      <c r="I41" s="347"/>
      <c r="J41" s="347"/>
      <c r="K41" s="269"/>
      <c r="L41" s="269"/>
      <c r="M41" s="269"/>
    </row>
    <row r="42" spans="1:13" s="13" customFormat="1" ht="17.25" customHeight="1">
      <c r="A42" s="346"/>
      <c r="B42" s="346"/>
      <c r="C42" s="346"/>
      <c r="D42" s="346"/>
      <c r="E42" s="346"/>
      <c r="F42" s="346"/>
      <c r="G42" s="346"/>
      <c r="H42" s="19" t="s">
        <v>24</v>
      </c>
      <c r="I42" s="321" t="s">
        <v>25</v>
      </c>
      <c r="J42" s="321" t="s">
        <v>26</v>
      </c>
      <c r="K42" s="269"/>
      <c r="L42" s="269"/>
      <c r="M42" s="269"/>
    </row>
    <row r="43" spans="1:13" s="13" customFormat="1" ht="18.75" customHeight="1">
      <c r="A43" s="346">
        <v>213</v>
      </c>
      <c r="B43" s="346"/>
      <c r="C43" s="372" t="s">
        <v>30</v>
      </c>
      <c r="D43" s="372"/>
      <c r="E43" s="372"/>
      <c r="F43" s="372"/>
      <c r="G43" s="372"/>
      <c r="H43" s="21">
        <v>7410953</v>
      </c>
      <c r="I43" s="22">
        <v>7410953</v>
      </c>
      <c r="J43" s="22">
        <v>7410953</v>
      </c>
      <c r="K43" s="269"/>
      <c r="L43" s="269"/>
      <c r="M43" s="269"/>
    </row>
    <row r="44" spans="1:13" s="13" customFormat="1" ht="15" customHeight="1">
      <c r="A44" s="342" t="s">
        <v>31</v>
      </c>
      <c r="B44" s="343"/>
      <c r="C44" s="343"/>
      <c r="D44" s="343"/>
      <c r="E44" s="343"/>
      <c r="F44" s="343"/>
      <c r="G44" s="344"/>
      <c r="H44" s="29">
        <f>SUM(H43)</f>
        <v>7410953</v>
      </c>
      <c r="I44" s="29">
        <f>SUM(I43)</f>
        <v>7410953</v>
      </c>
      <c r="J44" s="29">
        <f>SUM(J43)</f>
        <v>7410953</v>
      </c>
      <c r="K44" s="269"/>
      <c r="L44" s="269"/>
      <c r="M44" s="269"/>
    </row>
    <row r="45" spans="1:13" s="13" customFormat="1" ht="18.75" customHeight="1">
      <c r="A45" s="373" t="s">
        <v>191</v>
      </c>
      <c r="B45" s="373"/>
      <c r="C45" s="373"/>
      <c r="D45" s="373"/>
      <c r="E45" s="373"/>
      <c r="F45" s="373"/>
      <c r="G45" s="373"/>
      <c r="H45" s="373"/>
      <c r="I45" s="373"/>
      <c r="J45" s="373"/>
      <c r="K45" s="269"/>
      <c r="L45" s="269"/>
      <c r="M45" s="269"/>
    </row>
    <row r="46" spans="1:13" s="13" customFormat="1" ht="12.75">
      <c r="A46" s="350" t="s">
        <v>32</v>
      </c>
      <c r="B46" s="350"/>
      <c r="C46" s="350"/>
      <c r="D46" s="350"/>
      <c r="E46" s="350"/>
      <c r="F46" s="350"/>
      <c r="G46" s="350"/>
      <c r="H46" s="350"/>
      <c r="I46" s="350"/>
      <c r="J46" s="350"/>
      <c r="K46" s="269"/>
      <c r="L46" s="269"/>
      <c r="M46" s="269"/>
    </row>
    <row r="47" spans="1:10" ht="20.25" customHeight="1">
      <c r="A47" s="303"/>
      <c r="B47" s="303"/>
      <c r="C47" s="303"/>
      <c r="D47" s="303"/>
      <c r="E47" s="303"/>
      <c r="F47" s="303"/>
      <c r="G47" s="303"/>
      <c r="H47" s="303"/>
      <c r="I47" s="303"/>
      <c r="J47" s="303"/>
    </row>
    <row r="48" spans="1:10" ht="18.75" customHeight="1">
      <c r="A48" s="371" t="s">
        <v>33</v>
      </c>
      <c r="B48" s="366" t="s">
        <v>21</v>
      </c>
      <c r="C48" s="366" t="s">
        <v>22</v>
      </c>
      <c r="D48" s="369" t="s">
        <v>187</v>
      </c>
      <c r="E48" s="371" t="s">
        <v>100</v>
      </c>
      <c r="F48" s="371" t="s">
        <v>205</v>
      </c>
      <c r="G48" s="371" t="s">
        <v>204</v>
      </c>
      <c r="H48" s="363" t="s">
        <v>23</v>
      </c>
      <c r="I48" s="364"/>
      <c r="J48" s="365"/>
    </row>
    <row r="49" spans="1:10" ht="34.5" customHeight="1">
      <c r="A49" s="371"/>
      <c r="B49" s="368"/>
      <c r="C49" s="368"/>
      <c r="D49" s="370"/>
      <c r="E49" s="371"/>
      <c r="F49" s="371"/>
      <c r="G49" s="371"/>
      <c r="H49" s="298" t="s">
        <v>24</v>
      </c>
      <c r="I49" s="298" t="s">
        <v>34</v>
      </c>
      <c r="J49" s="298" t="s">
        <v>35</v>
      </c>
    </row>
    <row r="50" spans="1:10" ht="36.75" customHeight="1" hidden="1">
      <c r="A50" s="299">
        <v>1</v>
      </c>
      <c r="B50" s="366">
        <v>212</v>
      </c>
      <c r="C50" s="366" t="s">
        <v>36</v>
      </c>
      <c r="D50" s="43" t="s">
        <v>37</v>
      </c>
      <c r="E50" s="70"/>
      <c r="F50" s="33"/>
      <c r="G50" s="34"/>
      <c r="H50" s="35">
        <f>(E50*F50)*G50</f>
        <v>0</v>
      </c>
      <c r="I50" s="36"/>
      <c r="J50" s="37"/>
    </row>
    <row r="51" spans="1:10" ht="41.25" customHeight="1" hidden="1">
      <c r="A51" s="299">
        <v>2</v>
      </c>
      <c r="B51" s="367"/>
      <c r="C51" s="367"/>
      <c r="D51" s="43" t="s">
        <v>38</v>
      </c>
      <c r="E51" s="70"/>
      <c r="F51" s="33"/>
      <c r="G51" s="38"/>
      <c r="H51" s="35">
        <f>(E51*F51)*G51</f>
        <v>0</v>
      </c>
      <c r="I51" s="39"/>
      <c r="J51" s="37"/>
    </row>
    <row r="52" spans="1:10" ht="43.5" customHeight="1">
      <c r="A52" s="299">
        <v>3</v>
      </c>
      <c r="B52" s="368"/>
      <c r="C52" s="368"/>
      <c r="D52" s="43" t="s">
        <v>192</v>
      </c>
      <c r="E52" s="70">
        <v>1</v>
      </c>
      <c r="F52" s="33">
        <v>60</v>
      </c>
      <c r="G52" s="40">
        <v>12</v>
      </c>
      <c r="H52" s="35">
        <f>(E52*F52)*G52</f>
        <v>720</v>
      </c>
      <c r="I52" s="38">
        <v>720</v>
      </c>
      <c r="J52" s="37">
        <v>720</v>
      </c>
    </row>
    <row r="53" spans="1:10" ht="42.75" customHeight="1" hidden="1">
      <c r="A53" s="299">
        <v>4</v>
      </c>
      <c r="B53" s="305">
        <v>222</v>
      </c>
      <c r="C53" s="314" t="s">
        <v>39</v>
      </c>
      <c r="D53" s="43" t="s">
        <v>40</v>
      </c>
      <c r="E53" s="70"/>
      <c r="F53" s="33"/>
      <c r="G53" s="40"/>
      <c r="H53" s="35">
        <f>(E53*F53)*G53</f>
        <v>0</v>
      </c>
      <c r="I53" s="38"/>
      <c r="J53" s="37"/>
    </row>
    <row r="54" spans="1:10" ht="42.75" customHeight="1" hidden="1">
      <c r="A54" s="299">
        <v>5</v>
      </c>
      <c r="B54" s="305">
        <v>226</v>
      </c>
      <c r="C54" s="314" t="s">
        <v>41</v>
      </c>
      <c r="D54" s="43" t="s">
        <v>42</v>
      </c>
      <c r="E54" s="70"/>
      <c r="F54" s="33"/>
      <c r="G54" s="40"/>
      <c r="H54" s="35">
        <f>(E54*F54)*G54</f>
        <v>0</v>
      </c>
      <c r="I54" s="38"/>
      <c r="J54" s="37"/>
    </row>
    <row r="55" spans="1:10" ht="39" customHeight="1" hidden="1">
      <c r="A55" s="299">
        <v>6</v>
      </c>
      <c r="B55" s="298">
        <v>290</v>
      </c>
      <c r="C55" s="43" t="s">
        <v>43</v>
      </c>
      <c r="D55" s="43" t="s">
        <v>44</v>
      </c>
      <c r="E55" s="70"/>
      <c r="F55" s="33"/>
      <c r="G55" s="40"/>
      <c r="H55" s="35">
        <f>(E55*F55)*G55</f>
        <v>0</v>
      </c>
      <c r="I55" s="38"/>
      <c r="J55" s="34"/>
    </row>
    <row r="56" spans="1:13" s="45" customFormat="1" ht="16.5" customHeight="1">
      <c r="A56" s="357" t="s">
        <v>45</v>
      </c>
      <c r="B56" s="358"/>
      <c r="C56" s="358"/>
      <c r="D56" s="358"/>
      <c r="E56" s="358"/>
      <c r="F56" s="358"/>
      <c r="G56" s="359"/>
      <c r="H56" s="44">
        <f>H50+H51+H52+H53+H54+H55</f>
        <v>720</v>
      </c>
      <c r="I56" s="44">
        <f>I50+I51+I52+I53+I54+I55</f>
        <v>720</v>
      </c>
      <c r="J56" s="44">
        <f>J50+J51+J52+J53+J54+J55</f>
        <v>720</v>
      </c>
      <c r="K56" s="272"/>
      <c r="L56" s="272"/>
      <c r="M56" s="272"/>
    </row>
    <row r="57" spans="1:10" ht="15.75" customHeight="1">
      <c r="A57" s="360"/>
      <c r="B57" s="360"/>
      <c r="C57" s="360"/>
      <c r="D57" s="360"/>
      <c r="E57" s="360"/>
      <c r="F57" s="360"/>
      <c r="G57" s="360"/>
      <c r="H57" s="360"/>
      <c r="I57" s="360"/>
      <c r="J57" s="360"/>
    </row>
    <row r="58" spans="1:13" s="13" customFormat="1" ht="15.75" customHeight="1">
      <c r="A58" s="361" t="s">
        <v>46</v>
      </c>
      <c r="B58" s="361"/>
      <c r="C58" s="361"/>
      <c r="D58" s="361"/>
      <c r="E58" s="361"/>
      <c r="F58" s="361"/>
      <c r="G58" s="361"/>
      <c r="H58" s="361"/>
      <c r="I58" s="361"/>
      <c r="J58" s="361"/>
      <c r="K58" s="269"/>
      <c r="L58" s="269"/>
      <c r="M58" s="269"/>
    </row>
    <row r="59" spans="1:10" ht="31.5" customHeight="1">
      <c r="A59" s="362"/>
      <c r="B59" s="362"/>
      <c r="C59" s="362"/>
      <c r="D59" s="362"/>
      <c r="E59" s="362"/>
      <c r="F59" s="362"/>
      <c r="G59" s="362"/>
      <c r="H59" s="362"/>
      <c r="I59" s="362"/>
      <c r="J59" s="362"/>
    </row>
    <row r="60" spans="1:10" ht="18.75" customHeight="1">
      <c r="A60" s="371" t="s">
        <v>33</v>
      </c>
      <c r="B60" s="366" t="s">
        <v>21</v>
      </c>
      <c r="C60" s="369" t="s">
        <v>22</v>
      </c>
      <c r="D60" s="371" t="s">
        <v>187</v>
      </c>
      <c r="E60" s="371" t="s">
        <v>100</v>
      </c>
      <c r="F60" s="371" t="s">
        <v>206</v>
      </c>
      <c r="G60" s="371" t="s">
        <v>207</v>
      </c>
      <c r="H60" s="371" t="s">
        <v>193</v>
      </c>
      <c r="I60" s="371"/>
      <c r="J60" s="371"/>
    </row>
    <row r="61" spans="1:10" ht="20.25" customHeight="1">
      <c r="A61" s="371"/>
      <c r="B61" s="367"/>
      <c r="C61" s="374"/>
      <c r="D61" s="371"/>
      <c r="E61" s="371"/>
      <c r="F61" s="371"/>
      <c r="G61" s="371"/>
      <c r="H61" s="298" t="s">
        <v>24</v>
      </c>
      <c r="I61" s="298" t="s">
        <v>34</v>
      </c>
      <c r="J61" s="307" t="s">
        <v>35</v>
      </c>
    </row>
    <row r="62" spans="1:10" ht="39" customHeight="1" hidden="1">
      <c r="A62" s="299">
        <v>1</v>
      </c>
      <c r="B62" s="298">
        <v>290</v>
      </c>
      <c r="C62" s="43" t="s">
        <v>43</v>
      </c>
      <c r="D62" s="70" t="s">
        <v>44</v>
      </c>
      <c r="E62" s="70"/>
      <c r="F62" s="33"/>
      <c r="G62" s="40"/>
      <c r="H62" s="35">
        <f>(E62*F62)*G62</f>
        <v>0</v>
      </c>
      <c r="I62" s="38"/>
      <c r="J62" s="34"/>
    </row>
    <row r="63" spans="1:13" s="45" customFormat="1" ht="16.5" customHeight="1">
      <c r="A63" s="357" t="s">
        <v>47</v>
      </c>
      <c r="B63" s="358"/>
      <c r="C63" s="358"/>
      <c r="D63" s="358"/>
      <c r="E63" s="358"/>
      <c r="F63" s="358"/>
      <c r="G63" s="359"/>
      <c r="H63" s="44">
        <f>H62</f>
        <v>0</v>
      </c>
      <c r="I63" s="44">
        <f>I62</f>
        <v>0</v>
      </c>
      <c r="J63" s="44">
        <f>J62</f>
        <v>0</v>
      </c>
      <c r="K63" s="272"/>
      <c r="L63" s="272"/>
      <c r="M63" s="272"/>
    </row>
    <row r="64" spans="1:13" s="45" customFormat="1" ht="16.5" customHeight="1">
      <c r="A64" s="47"/>
      <c r="B64" s="47"/>
      <c r="C64" s="47"/>
      <c r="D64" s="48"/>
      <c r="E64" s="48"/>
      <c r="F64" s="47"/>
      <c r="G64" s="47"/>
      <c r="H64" s="47"/>
      <c r="I64" s="2"/>
      <c r="J64" s="2"/>
      <c r="K64" s="272"/>
      <c r="L64" s="272"/>
      <c r="M64" s="272"/>
    </row>
    <row r="65" spans="1:13" s="45" customFormat="1" ht="16.5" customHeight="1">
      <c r="A65" s="361" t="s">
        <v>48</v>
      </c>
      <c r="B65" s="361"/>
      <c r="C65" s="361"/>
      <c r="D65" s="361"/>
      <c r="E65" s="361"/>
      <c r="F65" s="361"/>
      <c r="G65" s="361"/>
      <c r="H65" s="361"/>
      <c r="I65" s="361"/>
      <c r="J65" s="361"/>
      <c r="K65" s="272"/>
      <c r="L65" s="272"/>
      <c r="M65" s="272"/>
    </row>
    <row r="66" spans="1:13" s="45" customFormat="1" ht="16.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272"/>
      <c r="L66" s="272"/>
      <c r="M66" s="272"/>
    </row>
    <row r="67" spans="1:10" ht="18.75" customHeight="1">
      <c r="A67" s="371" t="s">
        <v>33</v>
      </c>
      <c r="B67" s="366" t="s">
        <v>21</v>
      </c>
      <c r="C67" s="369" t="s">
        <v>22</v>
      </c>
      <c r="D67" s="366" t="s">
        <v>187</v>
      </c>
      <c r="E67" s="371" t="s">
        <v>100</v>
      </c>
      <c r="F67" s="371" t="s">
        <v>206</v>
      </c>
      <c r="G67" s="371" t="s">
        <v>207</v>
      </c>
      <c r="H67" s="363" t="s">
        <v>193</v>
      </c>
      <c r="I67" s="364"/>
      <c r="J67" s="365"/>
    </row>
    <row r="68" spans="1:10" ht="20.25" customHeight="1">
      <c r="A68" s="371"/>
      <c r="B68" s="367"/>
      <c r="C68" s="374"/>
      <c r="D68" s="368"/>
      <c r="E68" s="371"/>
      <c r="F68" s="371"/>
      <c r="G68" s="371"/>
      <c r="H68" s="298" t="s">
        <v>24</v>
      </c>
      <c r="I68" s="298" t="s">
        <v>34</v>
      </c>
      <c r="J68" s="307" t="s">
        <v>35</v>
      </c>
    </row>
    <row r="69" spans="1:10" ht="39.75" customHeight="1" hidden="1">
      <c r="A69" s="299">
        <v>1</v>
      </c>
      <c r="B69" s="298">
        <v>290</v>
      </c>
      <c r="C69" s="43" t="s">
        <v>43</v>
      </c>
      <c r="D69" s="43" t="s">
        <v>49</v>
      </c>
      <c r="E69" s="70"/>
      <c r="F69" s="33"/>
      <c r="G69" s="40"/>
      <c r="H69" s="35">
        <f>(E69*F69)*G69</f>
        <v>0</v>
      </c>
      <c r="I69" s="38"/>
      <c r="J69" s="34"/>
    </row>
    <row r="70" spans="1:13" s="45" customFormat="1" ht="16.5" customHeight="1">
      <c r="A70" s="357" t="s">
        <v>50</v>
      </c>
      <c r="B70" s="358"/>
      <c r="C70" s="358"/>
      <c r="D70" s="358"/>
      <c r="E70" s="358"/>
      <c r="F70" s="358"/>
      <c r="G70" s="359"/>
      <c r="H70" s="44">
        <f>H69</f>
        <v>0</v>
      </c>
      <c r="I70" s="44">
        <f>I69</f>
        <v>0</v>
      </c>
      <c r="J70" s="44">
        <f>J69</f>
        <v>0</v>
      </c>
      <c r="K70" s="272"/>
      <c r="L70" s="272"/>
      <c r="M70" s="272"/>
    </row>
    <row r="71" spans="1:13" s="45" customFormat="1" ht="16.5" customHeight="1">
      <c r="A71" s="47"/>
      <c r="B71" s="47"/>
      <c r="C71" s="47"/>
      <c r="D71" s="48"/>
      <c r="E71" s="48"/>
      <c r="F71" s="47"/>
      <c r="G71" s="47"/>
      <c r="H71" s="47"/>
      <c r="I71" s="2"/>
      <c r="J71" s="2"/>
      <c r="K71" s="272"/>
      <c r="L71" s="272"/>
      <c r="M71" s="272"/>
    </row>
    <row r="72" spans="1:13" s="45" customFormat="1" ht="16.5" customHeight="1">
      <c r="A72" s="361" t="s">
        <v>51</v>
      </c>
      <c r="B72" s="361"/>
      <c r="C72" s="361"/>
      <c r="D72" s="361"/>
      <c r="E72" s="361"/>
      <c r="F72" s="361"/>
      <c r="G72" s="361"/>
      <c r="H72" s="361"/>
      <c r="I72" s="361"/>
      <c r="J72" s="361"/>
      <c r="K72" s="272"/>
      <c r="L72" s="272"/>
      <c r="M72" s="272"/>
    </row>
    <row r="73" spans="1:13" s="45" customFormat="1" ht="16.5" customHeight="1">
      <c r="A73" s="361"/>
      <c r="B73" s="361"/>
      <c r="C73" s="361"/>
      <c r="D73" s="361"/>
      <c r="E73" s="361"/>
      <c r="F73" s="361"/>
      <c r="G73" s="361"/>
      <c r="H73" s="361"/>
      <c r="I73" s="361"/>
      <c r="J73" s="361"/>
      <c r="K73" s="272"/>
      <c r="L73" s="272"/>
      <c r="M73" s="272"/>
    </row>
    <row r="74" spans="1:13" s="45" customFormat="1" ht="30.75" customHeight="1">
      <c r="A74" s="361"/>
      <c r="B74" s="361"/>
      <c r="C74" s="361"/>
      <c r="D74" s="361"/>
      <c r="E74" s="361"/>
      <c r="F74" s="361"/>
      <c r="G74" s="361"/>
      <c r="H74" s="361"/>
      <c r="I74" s="361"/>
      <c r="J74" s="361"/>
      <c r="K74" s="272"/>
      <c r="L74" s="272"/>
      <c r="M74" s="272"/>
    </row>
    <row r="75" spans="1:13" s="45" customFormat="1" ht="16.5" customHeight="1">
      <c r="A75" s="301"/>
      <c r="B75" s="301"/>
      <c r="C75" s="301"/>
      <c r="D75" s="301"/>
      <c r="E75" s="301"/>
      <c r="F75" s="301"/>
      <c r="G75" s="301"/>
      <c r="H75" s="301"/>
      <c r="I75" s="301"/>
      <c r="J75" s="301"/>
      <c r="K75" s="272"/>
      <c r="L75" s="272"/>
      <c r="M75" s="272"/>
    </row>
    <row r="76" spans="1:13" s="45" customFormat="1" ht="16.5" customHeight="1">
      <c r="A76" s="371" t="s">
        <v>33</v>
      </c>
      <c r="B76" s="366" t="s">
        <v>21</v>
      </c>
      <c r="C76" s="369" t="s">
        <v>22</v>
      </c>
      <c r="D76" s="371" t="s">
        <v>187</v>
      </c>
      <c r="E76" s="371"/>
      <c r="F76" s="371" t="s">
        <v>72</v>
      </c>
      <c r="G76" s="371" t="s">
        <v>208</v>
      </c>
      <c r="H76" s="363" t="s">
        <v>193</v>
      </c>
      <c r="I76" s="364"/>
      <c r="J76" s="365"/>
      <c r="K76" s="272"/>
      <c r="L76" s="272"/>
      <c r="M76" s="272"/>
    </row>
    <row r="77" spans="1:13" s="45" customFormat="1" ht="16.5" customHeight="1">
      <c r="A77" s="371"/>
      <c r="B77" s="367"/>
      <c r="C77" s="374"/>
      <c r="D77" s="371"/>
      <c r="E77" s="371"/>
      <c r="F77" s="371"/>
      <c r="G77" s="371"/>
      <c r="H77" s="298" t="s">
        <v>24</v>
      </c>
      <c r="I77" s="298" t="s">
        <v>34</v>
      </c>
      <c r="J77" s="307" t="s">
        <v>35</v>
      </c>
      <c r="K77" s="272"/>
      <c r="L77" s="272"/>
      <c r="M77" s="272"/>
    </row>
    <row r="78" spans="1:13" s="45" customFormat="1" ht="71.25" customHeight="1" hidden="1">
      <c r="A78" s="299">
        <v>1</v>
      </c>
      <c r="B78" s="298">
        <v>290</v>
      </c>
      <c r="C78" s="43" t="s">
        <v>43</v>
      </c>
      <c r="D78" s="363" t="s">
        <v>52</v>
      </c>
      <c r="E78" s="365"/>
      <c r="F78" s="33"/>
      <c r="G78" s="40"/>
      <c r="H78" s="35">
        <f>F78*G78</f>
        <v>0</v>
      </c>
      <c r="I78" s="38"/>
      <c r="J78" s="34"/>
      <c r="K78" s="272"/>
      <c r="L78" s="272"/>
      <c r="M78" s="272"/>
    </row>
    <row r="79" spans="1:13" s="45" customFormat="1" ht="16.5" customHeight="1">
      <c r="A79" s="357" t="s">
        <v>53</v>
      </c>
      <c r="B79" s="358"/>
      <c r="C79" s="358"/>
      <c r="D79" s="358"/>
      <c r="E79" s="358"/>
      <c r="F79" s="358"/>
      <c r="G79" s="359"/>
      <c r="H79" s="44">
        <f>H78</f>
        <v>0</v>
      </c>
      <c r="I79" s="44">
        <f>I78</f>
        <v>0</v>
      </c>
      <c r="J79" s="44">
        <f>J78</f>
        <v>0</v>
      </c>
      <c r="K79" s="272"/>
      <c r="L79" s="272"/>
      <c r="M79" s="272"/>
    </row>
    <row r="80" spans="1:13" s="45" customFormat="1" ht="16.5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272"/>
      <c r="L80" s="272"/>
      <c r="M80" s="272"/>
    </row>
    <row r="81" spans="1:13" s="45" customFormat="1" ht="16.5" customHeight="1">
      <c r="A81" s="361" t="s">
        <v>54</v>
      </c>
      <c r="B81" s="361"/>
      <c r="C81" s="361"/>
      <c r="D81" s="361"/>
      <c r="E81" s="361"/>
      <c r="F81" s="361"/>
      <c r="G81" s="361"/>
      <c r="H81" s="361"/>
      <c r="I81" s="361"/>
      <c r="J81" s="377"/>
      <c r="K81" s="272"/>
      <c r="L81" s="272"/>
      <c r="M81" s="272"/>
    </row>
    <row r="82" spans="1:13" s="45" customFormat="1" ht="16.5" customHeight="1">
      <c r="A82" s="301"/>
      <c r="B82" s="301"/>
      <c r="C82" s="301"/>
      <c r="D82" s="301"/>
      <c r="E82" s="301"/>
      <c r="F82" s="301"/>
      <c r="G82" s="301"/>
      <c r="H82" s="301"/>
      <c r="I82" s="301"/>
      <c r="J82" s="301"/>
      <c r="K82" s="272"/>
      <c r="L82" s="272"/>
      <c r="M82" s="272"/>
    </row>
    <row r="83" spans="1:13" s="45" customFormat="1" ht="16.5" customHeight="1">
      <c r="A83" s="371" t="s">
        <v>33</v>
      </c>
      <c r="B83" s="366" t="s">
        <v>21</v>
      </c>
      <c r="C83" s="369" t="s">
        <v>22</v>
      </c>
      <c r="D83" s="371" t="s">
        <v>187</v>
      </c>
      <c r="E83" s="371"/>
      <c r="F83" s="371" t="s">
        <v>55</v>
      </c>
      <c r="G83" s="371" t="s">
        <v>56</v>
      </c>
      <c r="H83" s="363" t="s">
        <v>193</v>
      </c>
      <c r="I83" s="364"/>
      <c r="J83" s="365"/>
      <c r="K83" s="272"/>
      <c r="L83" s="272"/>
      <c r="M83" s="272"/>
    </row>
    <row r="84" spans="1:13" s="45" customFormat="1" ht="34.5" customHeight="1">
      <c r="A84" s="371"/>
      <c r="B84" s="367"/>
      <c r="C84" s="374"/>
      <c r="D84" s="371"/>
      <c r="E84" s="371"/>
      <c r="F84" s="371"/>
      <c r="G84" s="371"/>
      <c r="H84" s="298" t="s">
        <v>24</v>
      </c>
      <c r="I84" s="298" t="s">
        <v>34</v>
      </c>
      <c r="J84" s="307" t="s">
        <v>35</v>
      </c>
      <c r="K84" s="272"/>
      <c r="L84" s="272"/>
      <c r="M84" s="272"/>
    </row>
    <row r="85" spans="1:13" s="45" customFormat="1" ht="28.5" customHeight="1">
      <c r="A85" s="299">
        <v>1</v>
      </c>
      <c r="B85" s="371">
        <v>290</v>
      </c>
      <c r="C85" s="43" t="s">
        <v>43</v>
      </c>
      <c r="D85" s="375" t="s">
        <v>57</v>
      </c>
      <c r="E85" s="376"/>
      <c r="F85" s="52">
        <v>38735000</v>
      </c>
      <c r="G85" s="53">
        <v>0.001</v>
      </c>
      <c r="H85" s="35">
        <f>F85*G85</f>
        <v>38735</v>
      </c>
      <c r="I85" s="38">
        <v>38735</v>
      </c>
      <c r="J85" s="34">
        <v>38735</v>
      </c>
      <c r="K85" s="272"/>
      <c r="L85" s="272"/>
      <c r="M85" s="272"/>
    </row>
    <row r="86" spans="1:13" s="45" customFormat="1" ht="28.5" customHeight="1">
      <c r="A86" s="299">
        <v>2</v>
      </c>
      <c r="B86" s="371"/>
      <c r="C86" s="43" t="s">
        <v>43</v>
      </c>
      <c r="D86" s="375" t="s">
        <v>58</v>
      </c>
      <c r="E86" s="376"/>
      <c r="F86" s="52">
        <v>75396878</v>
      </c>
      <c r="G86" s="53">
        <v>0.015</v>
      </c>
      <c r="H86" s="35">
        <v>1130953</v>
      </c>
      <c r="I86" s="38">
        <v>1130953</v>
      </c>
      <c r="J86" s="34">
        <v>1130953</v>
      </c>
      <c r="K86" s="272"/>
      <c r="L86" s="272"/>
      <c r="M86" s="272"/>
    </row>
    <row r="87" spans="1:13" s="45" customFormat="1" ht="16.5" customHeight="1">
      <c r="A87" s="357" t="s">
        <v>59</v>
      </c>
      <c r="B87" s="358"/>
      <c r="C87" s="358"/>
      <c r="D87" s="358"/>
      <c r="E87" s="358"/>
      <c r="F87" s="358"/>
      <c r="G87" s="359"/>
      <c r="H87" s="44">
        <f>H85+H86</f>
        <v>1169688</v>
      </c>
      <c r="I87" s="44">
        <f>I85+I86</f>
        <v>1169688</v>
      </c>
      <c r="J87" s="44">
        <f>J85+J86</f>
        <v>1169688</v>
      </c>
      <c r="K87" s="272"/>
      <c r="L87" s="272"/>
      <c r="M87" s="272"/>
    </row>
    <row r="88" spans="1:13" s="45" customFormat="1" ht="21.75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272"/>
      <c r="L88" s="272"/>
      <c r="M88" s="272"/>
    </row>
    <row r="89" spans="1:13" s="45" customFormat="1" ht="16.5" customHeight="1">
      <c r="A89" s="361" t="s">
        <v>60</v>
      </c>
      <c r="B89" s="361"/>
      <c r="C89" s="361"/>
      <c r="D89" s="361"/>
      <c r="E89" s="361"/>
      <c r="F89" s="361"/>
      <c r="G89" s="361"/>
      <c r="H89" s="361"/>
      <c r="I89" s="361"/>
      <c r="J89" s="377"/>
      <c r="K89" s="272"/>
      <c r="L89" s="272"/>
      <c r="M89" s="272"/>
    </row>
    <row r="90" spans="1:13" s="45" customFormat="1" ht="16.5" customHeight="1">
      <c r="A90" s="301"/>
      <c r="B90" s="301"/>
      <c r="C90" s="301"/>
      <c r="D90" s="301"/>
      <c r="E90" s="301"/>
      <c r="F90" s="301"/>
      <c r="G90" s="301"/>
      <c r="H90" s="301"/>
      <c r="I90" s="301"/>
      <c r="J90" s="301"/>
      <c r="K90" s="272"/>
      <c r="L90" s="272"/>
      <c r="M90" s="272"/>
    </row>
    <row r="91" spans="1:13" s="45" customFormat="1" ht="16.5" customHeight="1">
      <c r="A91" s="371" t="s">
        <v>33</v>
      </c>
      <c r="B91" s="366" t="s">
        <v>21</v>
      </c>
      <c r="C91" s="369" t="s">
        <v>22</v>
      </c>
      <c r="D91" s="371" t="s">
        <v>187</v>
      </c>
      <c r="E91" s="371"/>
      <c r="F91" s="382" t="s">
        <v>61</v>
      </c>
      <c r="G91" s="366" t="s">
        <v>62</v>
      </c>
      <c r="H91" s="363" t="s">
        <v>193</v>
      </c>
      <c r="I91" s="364"/>
      <c r="J91" s="365"/>
      <c r="K91" s="272"/>
      <c r="L91" s="272"/>
      <c r="M91" s="272"/>
    </row>
    <row r="92" spans="1:13" s="45" customFormat="1" ht="28.5" customHeight="1">
      <c r="A92" s="371"/>
      <c r="B92" s="367"/>
      <c r="C92" s="374"/>
      <c r="D92" s="371"/>
      <c r="E92" s="371"/>
      <c r="F92" s="383"/>
      <c r="G92" s="368"/>
      <c r="H92" s="298" t="s">
        <v>24</v>
      </c>
      <c r="I92" s="298" t="s">
        <v>63</v>
      </c>
      <c r="J92" s="307" t="s">
        <v>35</v>
      </c>
      <c r="K92" s="272"/>
      <c r="L92" s="272"/>
      <c r="M92" s="272"/>
    </row>
    <row r="93" spans="1:10" ht="35.25" customHeight="1" hidden="1">
      <c r="A93" s="299">
        <v>1</v>
      </c>
      <c r="B93" s="366">
        <v>290</v>
      </c>
      <c r="C93" s="43" t="s">
        <v>43</v>
      </c>
      <c r="D93" s="379" t="s">
        <v>64</v>
      </c>
      <c r="E93" s="379"/>
      <c r="F93" s="54"/>
      <c r="G93" s="55"/>
      <c r="H93" s="40"/>
      <c r="I93" s="38"/>
      <c r="J93" s="34"/>
    </row>
    <row r="94" spans="1:11" ht="35.25" customHeight="1">
      <c r="A94" s="299">
        <v>2</v>
      </c>
      <c r="B94" s="367"/>
      <c r="C94" s="43" t="s">
        <v>43</v>
      </c>
      <c r="D94" s="380" t="s">
        <v>65</v>
      </c>
      <c r="E94" s="381"/>
      <c r="F94" s="36" t="s">
        <v>66</v>
      </c>
      <c r="G94" s="56" t="s">
        <v>66</v>
      </c>
      <c r="H94" s="40"/>
      <c r="I94" s="38"/>
      <c r="J94" s="34"/>
      <c r="K94" s="326" t="s">
        <v>298</v>
      </c>
    </row>
    <row r="95" spans="1:10" ht="35.25" customHeight="1" hidden="1">
      <c r="A95" s="299">
        <v>3</v>
      </c>
      <c r="B95" s="368"/>
      <c r="C95" s="43" t="s">
        <v>43</v>
      </c>
      <c r="D95" s="380" t="s">
        <v>194</v>
      </c>
      <c r="E95" s="381"/>
      <c r="F95" s="36" t="s">
        <v>66</v>
      </c>
      <c r="G95" s="56" t="s">
        <v>66</v>
      </c>
      <c r="H95" s="40"/>
      <c r="I95" s="38"/>
      <c r="J95" s="34"/>
    </row>
    <row r="96" spans="1:10" ht="20.25" customHeight="1">
      <c r="A96" s="357" t="s">
        <v>67</v>
      </c>
      <c r="B96" s="358"/>
      <c r="C96" s="358"/>
      <c r="D96" s="358"/>
      <c r="E96" s="358"/>
      <c r="F96" s="358"/>
      <c r="G96" s="359"/>
      <c r="H96" s="57">
        <f>SUM(H93:H95)</f>
        <v>0</v>
      </c>
      <c r="I96" s="57">
        <f>SUM(I93:I95)</f>
        <v>0</v>
      </c>
      <c r="J96" s="57">
        <f>SUM(J93:J95)</f>
        <v>0</v>
      </c>
    </row>
    <row r="97" spans="1:10" ht="15.75" customHeight="1">
      <c r="A97" s="58"/>
      <c r="B97" s="58"/>
      <c r="C97" s="58"/>
      <c r="D97" s="58"/>
      <c r="E97" s="58"/>
      <c r="F97" s="59"/>
      <c r="G97" s="60"/>
      <c r="H97" s="60"/>
      <c r="I97" s="60"/>
      <c r="J97" s="60"/>
    </row>
    <row r="98" spans="1:10" ht="18" customHeight="1">
      <c r="A98" s="361" t="s">
        <v>68</v>
      </c>
      <c r="B98" s="361"/>
      <c r="C98" s="361"/>
      <c r="D98" s="361"/>
      <c r="E98" s="361"/>
      <c r="F98" s="361"/>
      <c r="G98" s="361"/>
      <c r="H98" s="361"/>
      <c r="I98" s="361"/>
      <c r="J98" s="377"/>
    </row>
    <row r="99" spans="1:10" ht="17.25" customHeight="1">
      <c r="A99" s="378"/>
      <c r="B99" s="378"/>
      <c r="C99" s="378"/>
      <c r="D99" s="378"/>
      <c r="E99" s="378"/>
      <c r="F99" s="378"/>
      <c r="G99" s="378"/>
      <c r="H99" s="378"/>
      <c r="I99" s="378"/>
      <c r="J99" s="378"/>
    </row>
    <row r="100" spans="1:10" ht="20.25" customHeight="1">
      <c r="A100" s="371" t="s">
        <v>33</v>
      </c>
      <c r="B100" s="371" t="s">
        <v>21</v>
      </c>
      <c r="C100" s="371" t="s">
        <v>22</v>
      </c>
      <c r="D100" s="371" t="s">
        <v>215</v>
      </c>
      <c r="E100" s="371"/>
      <c r="F100" s="371"/>
      <c r="G100" s="371"/>
      <c r="H100" s="371" t="s">
        <v>193</v>
      </c>
      <c r="I100" s="371"/>
      <c r="J100" s="371"/>
    </row>
    <row r="101" spans="1:10" ht="20.25" customHeight="1">
      <c r="A101" s="371"/>
      <c r="B101" s="371"/>
      <c r="C101" s="371"/>
      <c r="D101" s="371"/>
      <c r="E101" s="371"/>
      <c r="F101" s="371"/>
      <c r="G101" s="371"/>
      <c r="H101" s="298" t="s">
        <v>24</v>
      </c>
      <c r="I101" s="298" t="s">
        <v>24</v>
      </c>
      <c r="J101" s="298" t="s">
        <v>35</v>
      </c>
    </row>
    <row r="102" spans="1:11" ht="22.5" customHeight="1">
      <c r="A102" s="299">
        <v>1</v>
      </c>
      <c r="B102" s="298">
        <v>290</v>
      </c>
      <c r="C102" s="43" t="s">
        <v>43</v>
      </c>
      <c r="D102" s="454" t="s">
        <v>291</v>
      </c>
      <c r="E102" s="455"/>
      <c r="F102" s="455"/>
      <c r="G102" s="456"/>
      <c r="H102" s="232">
        <v>20000</v>
      </c>
      <c r="I102" s="232">
        <v>20000</v>
      </c>
      <c r="J102" s="232">
        <v>20000</v>
      </c>
      <c r="K102" s="287" t="s">
        <v>299</v>
      </c>
    </row>
    <row r="103" spans="1:10" ht="21" customHeight="1">
      <c r="A103" s="357" t="s">
        <v>70</v>
      </c>
      <c r="B103" s="358"/>
      <c r="C103" s="358"/>
      <c r="D103" s="358"/>
      <c r="E103" s="358"/>
      <c r="F103" s="358"/>
      <c r="G103" s="359"/>
      <c r="H103" s="57">
        <f>SUM(H100)</f>
        <v>0</v>
      </c>
      <c r="I103" s="57">
        <f>SUM(I100)</f>
        <v>0</v>
      </c>
      <c r="J103" s="57">
        <f>SUM(J100)</f>
        <v>0</v>
      </c>
    </row>
    <row r="104" spans="1:10" ht="29.25" customHeight="1">
      <c r="A104" s="47"/>
      <c r="B104" s="317"/>
      <c r="C104" s="63"/>
      <c r="D104" s="64"/>
      <c r="E104" s="64"/>
      <c r="F104" s="64"/>
      <c r="G104" s="65"/>
      <c r="H104" s="66"/>
      <c r="I104" s="67"/>
      <c r="J104" s="68"/>
    </row>
    <row r="105" spans="1:10" ht="33.75" customHeight="1">
      <c r="A105" s="361" t="s">
        <v>71</v>
      </c>
      <c r="B105" s="361"/>
      <c r="C105" s="361"/>
      <c r="D105" s="361"/>
      <c r="E105" s="361"/>
      <c r="F105" s="361"/>
      <c r="G105" s="361"/>
      <c r="H105" s="361"/>
      <c r="I105" s="361"/>
      <c r="J105" s="377"/>
    </row>
    <row r="106" spans="1:10" ht="18" customHeight="1">
      <c r="A106" s="301"/>
      <c r="B106" s="301"/>
      <c r="C106" s="301"/>
      <c r="D106" s="301"/>
      <c r="E106" s="301"/>
      <c r="F106" s="301"/>
      <c r="G106" s="301"/>
      <c r="H106" s="301"/>
      <c r="I106" s="301"/>
      <c r="J106" s="301"/>
    </row>
    <row r="107" spans="1:10" ht="33.75" customHeight="1">
      <c r="A107" s="371" t="s">
        <v>33</v>
      </c>
      <c r="B107" s="366" t="s">
        <v>21</v>
      </c>
      <c r="C107" s="369" t="s">
        <v>22</v>
      </c>
      <c r="D107" s="371" t="s">
        <v>216</v>
      </c>
      <c r="E107" s="371" t="s">
        <v>195</v>
      </c>
      <c r="F107" s="371" t="s">
        <v>72</v>
      </c>
      <c r="G107" s="371" t="s">
        <v>73</v>
      </c>
      <c r="H107" s="363" t="s">
        <v>193</v>
      </c>
      <c r="I107" s="364"/>
      <c r="J107" s="365"/>
    </row>
    <row r="108" spans="1:10" ht="33.75" customHeight="1">
      <c r="A108" s="371"/>
      <c r="B108" s="367"/>
      <c r="C108" s="374"/>
      <c r="D108" s="371"/>
      <c r="E108" s="371"/>
      <c r="F108" s="371"/>
      <c r="G108" s="371"/>
      <c r="H108" s="298" t="s">
        <v>24</v>
      </c>
      <c r="I108" s="298" t="s">
        <v>34</v>
      </c>
      <c r="J108" s="307" t="s">
        <v>35</v>
      </c>
    </row>
    <row r="109" spans="1:10" ht="40.5" customHeight="1" hidden="1">
      <c r="A109" s="299">
        <v>1</v>
      </c>
      <c r="B109" s="298">
        <v>225</v>
      </c>
      <c r="C109" s="292" t="s">
        <v>74</v>
      </c>
      <c r="D109" s="70" t="s">
        <v>75</v>
      </c>
      <c r="E109" s="71"/>
      <c r="F109" s="33"/>
      <c r="G109" s="40"/>
      <c r="H109" s="35">
        <f>F109*G109</f>
        <v>0</v>
      </c>
      <c r="I109" s="38"/>
      <c r="J109" s="34"/>
    </row>
    <row r="110" spans="1:10" ht="26.25" customHeight="1" hidden="1">
      <c r="A110" s="299">
        <v>2</v>
      </c>
      <c r="B110" s="298">
        <v>226</v>
      </c>
      <c r="C110" s="292" t="s">
        <v>41</v>
      </c>
      <c r="D110" s="70" t="s">
        <v>76</v>
      </c>
      <c r="E110" s="71"/>
      <c r="F110" s="33"/>
      <c r="G110" s="40"/>
      <c r="H110" s="35">
        <f>F110*G110</f>
        <v>0</v>
      </c>
      <c r="I110" s="38"/>
      <c r="J110" s="34"/>
    </row>
    <row r="111" spans="1:10" ht="23.25" customHeight="1">
      <c r="A111" s="357" t="s">
        <v>77</v>
      </c>
      <c r="B111" s="358"/>
      <c r="C111" s="358"/>
      <c r="D111" s="358"/>
      <c r="E111" s="358"/>
      <c r="F111" s="358"/>
      <c r="G111" s="359"/>
      <c r="H111" s="44">
        <f>SUM(H109:H110)</f>
        <v>0</v>
      </c>
      <c r="I111" s="44">
        <f>SUM(I109:I110)</f>
        <v>0</v>
      </c>
      <c r="J111" s="44">
        <f>SUM(J109:J110)</f>
        <v>0</v>
      </c>
    </row>
    <row r="112" spans="1:10" ht="23.25" customHeight="1">
      <c r="A112" s="301"/>
      <c r="B112" s="301"/>
      <c r="C112" s="301"/>
      <c r="D112" s="301"/>
      <c r="E112" s="301"/>
      <c r="F112" s="301"/>
      <c r="G112" s="301"/>
      <c r="H112" s="301"/>
      <c r="I112" s="301"/>
      <c r="J112" s="301"/>
    </row>
    <row r="113" spans="1:10" ht="35.25" customHeight="1">
      <c r="A113" s="361" t="s">
        <v>78</v>
      </c>
      <c r="B113" s="361"/>
      <c r="C113" s="361"/>
      <c r="D113" s="361"/>
      <c r="E113" s="361"/>
      <c r="F113" s="361"/>
      <c r="G113" s="361"/>
      <c r="H113" s="361"/>
      <c r="I113" s="361"/>
      <c r="J113" s="361"/>
    </row>
    <row r="114" spans="1:10" ht="23.25" customHeight="1">
      <c r="A114" s="301"/>
      <c r="B114" s="301"/>
      <c r="C114" s="301"/>
      <c r="D114" s="301"/>
      <c r="E114" s="301"/>
      <c r="F114" s="301"/>
      <c r="G114" s="301"/>
      <c r="H114" s="301"/>
      <c r="I114" s="301"/>
      <c r="J114" s="301"/>
    </row>
    <row r="115" spans="1:10" ht="23.25" customHeight="1">
      <c r="A115" s="371" t="s">
        <v>33</v>
      </c>
      <c r="B115" s="366" t="s">
        <v>21</v>
      </c>
      <c r="C115" s="369" t="s">
        <v>22</v>
      </c>
      <c r="D115" s="371" t="s">
        <v>215</v>
      </c>
      <c r="E115" s="371" t="s">
        <v>195</v>
      </c>
      <c r="F115" s="371" t="s">
        <v>72</v>
      </c>
      <c r="G115" s="371" t="s">
        <v>73</v>
      </c>
      <c r="H115" s="363" t="s">
        <v>193</v>
      </c>
      <c r="I115" s="364"/>
      <c r="J115" s="365"/>
    </row>
    <row r="116" spans="1:10" ht="33.75" customHeight="1">
      <c r="A116" s="371"/>
      <c r="B116" s="367"/>
      <c r="C116" s="374"/>
      <c r="D116" s="371"/>
      <c r="E116" s="371"/>
      <c r="F116" s="371"/>
      <c r="G116" s="371"/>
      <c r="H116" s="298" t="s">
        <v>24</v>
      </c>
      <c r="I116" s="298" t="s">
        <v>63</v>
      </c>
      <c r="J116" s="307" t="s">
        <v>35</v>
      </c>
    </row>
    <row r="117" spans="1:10" ht="39" customHeight="1" hidden="1">
      <c r="A117" s="299">
        <v>1</v>
      </c>
      <c r="B117" s="298">
        <v>226</v>
      </c>
      <c r="C117" s="292" t="s">
        <v>41</v>
      </c>
      <c r="D117" s="70"/>
      <c r="E117" s="71"/>
      <c r="F117" s="33"/>
      <c r="G117" s="40"/>
      <c r="H117" s="35">
        <f>G117*F117</f>
        <v>0</v>
      </c>
      <c r="I117" s="38"/>
      <c r="J117" s="34"/>
    </row>
    <row r="118" spans="1:10" ht="33.75" customHeight="1">
      <c r="A118" s="357" t="s">
        <v>79</v>
      </c>
      <c r="B118" s="358"/>
      <c r="C118" s="358"/>
      <c r="D118" s="358"/>
      <c r="E118" s="358"/>
      <c r="F118" s="358"/>
      <c r="G118" s="359"/>
      <c r="H118" s="44">
        <f>SUM(H116:H117)</f>
        <v>0</v>
      </c>
      <c r="I118" s="44">
        <f>SUM(I116:I117)</f>
        <v>0</v>
      </c>
      <c r="J118" s="44">
        <f>SUM(J116:J117)</f>
        <v>0</v>
      </c>
    </row>
    <row r="119" spans="1:10" ht="17.25" customHeight="1">
      <c r="A119" s="58"/>
      <c r="B119" s="58"/>
      <c r="C119" s="58"/>
      <c r="D119" s="58"/>
      <c r="E119" s="58"/>
      <c r="F119" s="59"/>
      <c r="G119" s="60"/>
      <c r="H119" s="60"/>
      <c r="I119" s="60"/>
      <c r="J119" s="60"/>
    </row>
    <row r="120" spans="1:10" ht="33" customHeight="1">
      <c r="A120" s="361" t="s">
        <v>80</v>
      </c>
      <c r="B120" s="361"/>
      <c r="C120" s="361"/>
      <c r="D120" s="361"/>
      <c r="E120" s="361"/>
      <c r="F120" s="361"/>
      <c r="G120" s="361"/>
      <c r="H120" s="361"/>
      <c r="I120" s="361"/>
      <c r="J120" s="377"/>
    </row>
    <row r="121" spans="1:10" ht="17.25" customHeight="1">
      <c r="A121" s="384" t="s">
        <v>81</v>
      </c>
      <c r="B121" s="384"/>
      <c r="C121" s="384"/>
      <c r="D121" s="384"/>
      <c r="E121" s="384"/>
      <c r="F121" s="384"/>
      <c r="G121" s="384"/>
      <c r="H121" s="384"/>
      <c r="I121" s="384"/>
      <c r="J121" s="384"/>
    </row>
    <row r="122" spans="1:10" ht="17.25" customHeight="1">
      <c r="A122" s="316"/>
      <c r="B122" s="316"/>
      <c r="C122" s="316"/>
      <c r="D122" s="316"/>
      <c r="E122" s="316"/>
      <c r="F122" s="316"/>
      <c r="G122" s="316"/>
      <c r="H122" s="316"/>
      <c r="I122" s="316"/>
      <c r="J122" s="316"/>
    </row>
    <row r="123" spans="1:10" ht="17.25" customHeight="1">
      <c r="A123" s="371" t="s">
        <v>33</v>
      </c>
      <c r="B123" s="369" t="s">
        <v>82</v>
      </c>
      <c r="C123" s="385"/>
      <c r="D123" s="382"/>
      <c r="E123" s="371" t="s">
        <v>212</v>
      </c>
      <c r="F123" s="371" t="s">
        <v>213</v>
      </c>
      <c r="G123" s="371" t="s">
        <v>214</v>
      </c>
      <c r="H123" s="389" t="s">
        <v>193</v>
      </c>
      <c r="I123" s="390"/>
      <c r="J123" s="391"/>
    </row>
    <row r="124" spans="1:10" ht="15" customHeight="1">
      <c r="A124" s="371"/>
      <c r="B124" s="374"/>
      <c r="C124" s="386"/>
      <c r="D124" s="387"/>
      <c r="E124" s="371"/>
      <c r="F124" s="371"/>
      <c r="G124" s="371"/>
      <c r="H124" s="371" t="s">
        <v>24</v>
      </c>
      <c r="I124" s="398" t="s">
        <v>34</v>
      </c>
      <c r="J124" s="398" t="s">
        <v>26</v>
      </c>
    </row>
    <row r="125" spans="1:10" ht="6.75" customHeight="1">
      <c r="A125" s="371"/>
      <c r="B125" s="370"/>
      <c r="C125" s="388"/>
      <c r="D125" s="383"/>
      <c r="E125" s="371"/>
      <c r="F125" s="371"/>
      <c r="G125" s="371"/>
      <c r="H125" s="371"/>
      <c r="I125" s="398"/>
      <c r="J125" s="398"/>
    </row>
    <row r="126" spans="1:10" ht="12.75">
      <c r="A126" s="298">
        <v>1</v>
      </c>
      <c r="B126" s="363">
        <v>2</v>
      </c>
      <c r="C126" s="364"/>
      <c r="D126" s="365"/>
      <c r="E126" s="311">
        <v>3</v>
      </c>
      <c r="F126" s="311">
        <v>4</v>
      </c>
      <c r="G126" s="311">
        <v>5</v>
      </c>
      <c r="H126" s="311" t="s">
        <v>84</v>
      </c>
      <c r="I126" s="299">
        <v>7</v>
      </c>
      <c r="J126" s="324">
        <v>8</v>
      </c>
    </row>
    <row r="127" spans="1:10" ht="33.75" customHeight="1">
      <c r="A127" s="299">
        <v>1</v>
      </c>
      <c r="B127" s="375" t="s">
        <v>85</v>
      </c>
      <c r="C127" s="399"/>
      <c r="D127" s="376"/>
      <c r="E127" s="220">
        <v>3</v>
      </c>
      <c r="F127" s="74">
        <v>12</v>
      </c>
      <c r="G127" s="33"/>
      <c r="H127" s="52">
        <f>(E127*F127)*G127</f>
        <v>0</v>
      </c>
      <c r="I127" s="37"/>
      <c r="J127" s="75"/>
    </row>
    <row r="128" spans="1:10" ht="18.75" customHeight="1" hidden="1">
      <c r="A128" s="299"/>
      <c r="B128" s="392"/>
      <c r="C128" s="393"/>
      <c r="D128" s="394"/>
      <c r="E128" s="221"/>
      <c r="F128" s="34"/>
      <c r="G128" s="34"/>
      <c r="H128" s="52">
        <f aca="true" t="shared" si="0" ref="H128:H137">(E128*F128)*G128</f>
        <v>0</v>
      </c>
      <c r="I128" s="37"/>
      <c r="J128" s="75"/>
    </row>
    <row r="129" spans="1:10" ht="12" customHeight="1">
      <c r="A129" s="299">
        <v>2</v>
      </c>
      <c r="B129" s="392" t="s">
        <v>86</v>
      </c>
      <c r="C129" s="393"/>
      <c r="D129" s="394"/>
      <c r="E129" s="221">
        <v>3</v>
      </c>
      <c r="F129" s="34">
        <v>12</v>
      </c>
      <c r="G129" s="56">
        <v>324.5</v>
      </c>
      <c r="H129" s="52">
        <f t="shared" si="0"/>
        <v>11682</v>
      </c>
      <c r="I129" s="34">
        <v>11682</v>
      </c>
      <c r="J129" s="34">
        <v>11682</v>
      </c>
    </row>
    <row r="130" spans="1:10" ht="12.75" hidden="1">
      <c r="A130" s="299">
        <v>3</v>
      </c>
      <c r="B130" s="392" t="s">
        <v>196</v>
      </c>
      <c r="C130" s="393"/>
      <c r="D130" s="394"/>
      <c r="E130" s="221"/>
      <c r="F130" s="34"/>
      <c r="G130" s="56"/>
      <c r="H130" s="52">
        <f t="shared" si="0"/>
        <v>0</v>
      </c>
      <c r="I130" s="34"/>
      <c r="J130" s="34"/>
    </row>
    <row r="131" spans="1:10" ht="12.75" hidden="1">
      <c r="A131" s="299">
        <v>4</v>
      </c>
      <c r="B131" s="392" t="s">
        <v>87</v>
      </c>
      <c r="C131" s="393"/>
      <c r="D131" s="394"/>
      <c r="E131" s="221"/>
      <c r="F131" s="34"/>
      <c r="G131" s="56"/>
      <c r="H131" s="52">
        <f t="shared" si="0"/>
        <v>0</v>
      </c>
      <c r="I131" s="34"/>
      <c r="J131" s="34"/>
    </row>
    <row r="132" spans="1:10" ht="12.75">
      <c r="A132" s="299">
        <v>5</v>
      </c>
      <c r="B132" s="392" t="s">
        <v>88</v>
      </c>
      <c r="C132" s="393"/>
      <c r="D132" s="394"/>
      <c r="E132" s="221">
        <v>1</v>
      </c>
      <c r="F132" s="34">
        <v>12</v>
      </c>
      <c r="G132" s="56">
        <v>94.4</v>
      </c>
      <c r="H132" s="52">
        <f t="shared" si="0"/>
        <v>1132.8000000000002</v>
      </c>
      <c r="I132" s="34">
        <v>1132.8</v>
      </c>
      <c r="J132" s="34">
        <v>1132.8</v>
      </c>
    </row>
    <row r="133" spans="1:10" ht="12.75" hidden="1">
      <c r="A133" s="299">
        <v>6</v>
      </c>
      <c r="B133" s="392" t="s">
        <v>89</v>
      </c>
      <c r="C133" s="393"/>
      <c r="D133" s="394"/>
      <c r="E133" s="221"/>
      <c r="F133" s="34"/>
      <c r="G133" s="56"/>
      <c r="H133" s="52">
        <f t="shared" si="0"/>
        <v>0</v>
      </c>
      <c r="I133" s="34"/>
      <c r="J133" s="34"/>
    </row>
    <row r="134" spans="1:10" ht="12.75" hidden="1">
      <c r="A134" s="299">
        <v>7</v>
      </c>
      <c r="B134" s="392" t="s">
        <v>90</v>
      </c>
      <c r="C134" s="393"/>
      <c r="D134" s="394"/>
      <c r="E134" s="221"/>
      <c r="F134" s="34"/>
      <c r="G134" s="56"/>
      <c r="H134" s="52">
        <f t="shared" si="0"/>
        <v>0</v>
      </c>
      <c r="I134" s="34"/>
      <c r="J134" s="34"/>
    </row>
    <row r="135" spans="1:11" ht="12.75">
      <c r="A135" s="299">
        <v>8</v>
      </c>
      <c r="B135" s="395" t="s">
        <v>273</v>
      </c>
      <c r="C135" s="396"/>
      <c r="D135" s="397"/>
      <c r="E135" s="280">
        <v>16</v>
      </c>
      <c r="F135" s="280">
        <v>9</v>
      </c>
      <c r="G135" s="260">
        <v>204.21</v>
      </c>
      <c r="H135" s="281">
        <v>29405.6</v>
      </c>
      <c r="I135" s="280">
        <v>29405.6</v>
      </c>
      <c r="J135" s="280">
        <v>29405.6</v>
      </c>
      <c r="K135" s="268" t="s">
        <v>276</v>
      </c>
    </row>
    <row r="136" spans="1:12" ht="12.75">
      <c r="A136" s="299">
        <v>9</v>
      </c>
      <c r="B136" s="392" t="s">
        <v>286</v>
      </c>
      <c r="C136" s="402"/>
      <c r="D136" s="403"/>
      <c r="E136" s="221">
        <v>20</v>
      </c>
      <c r="F136" s="34">
        <v>12</v>
      </c>
      <c r="G136" s="56">
        <v>496.66</v>
      </c>
      <c r="H136" s="52">
        <v>119199.2</v>
      </c>
      <c r="I136" s="34">
        <v>59801.2</v>
      </c>
      <c r="J136" s="34">
        <v>59801.2</v>
      </c>
      <c r="K136" s="287" t="s">
        <v>287</v>
      </c>
      <c r="L136" s="287"/>
    </row>
    <row r="137" spans="1:10" ht="12.75">
      <c r="A137" s="299">
        <v>10</v>
      </c>
      <c r="B137" s="392" t="s">
        <v>197</v>
      </c>
      <c r="C137" s="393"/>
      <c r="D137" s="394"/>
      <c r="E137" s="221">
        <v>1</v>
      </c>
      <c r="F137" s="34">
        <v>12</v>
      </c>
      <c r="G137" s="34">
        <v>73</v>
      </c>
      <c r="H137" s="52">
        <f t="shared" si="0"/>
        <v>876</v>
      </c>
      <c r="I137" s="34">
        <v>876</v>
      </c>
      <c r="J137" s="34">
        <v>876</v>
      </c>
    </row>
    <row r="138" spans="1:11" ht="19.5" customHeight="1">
      <c r="A138" s="404" t="s">
        <v>93</v>
      </c>
      <c r="B138" s="405"/>
      <c r="C138" s="405"/>
      <c r="D138" s="405"/>
      <c r="E138" s="405"/>
      <c r="F138" s="405"/>
      <c r="G138" s="406"/>
      <c r="H138" s="44">
        <f>SUM(H127:H137)</f>
        <v>162295.59999999998</v>
      </c>
      <c r="I138" s="44">
        <f>SUM(I127:I137)</f>
        <v>102897.59999999999</v>
      </c>
      <c r="J138" s="44">
        <f>SUM(J127:J137)</f>
        <v>102897.59999999999</v>
      </c>
      <c r="K138" s="268" t="s">
        <v>275</v>
      </c>
    </row>
    <row r="139" spans="1:10" ht="12.75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ht="38.25" hidden="1">
      <c r="A140" s="305" t="s">
        <v>33</v>
      </c>
      <c r="B140" s="368" t="s">
        <v>82</v>
      </c>
      <c r="C140" s="368"/>
      <c r="D140" s="368"/>
      <c r="E140" s="305"/>
      <c r="F140" s="305" t="s">
        <v>94</v>
      </c>
      <c r="G140" s="314" t="s">
        <v>95</v>
      </c>
      <c r="H140" s="314" t="s">
        <v>96</v>
      </c>
      <c r="I140" s="77" t="s">
        <v>24</v>
      </c>
      <c r="J140" s="77" t="s">
        <v>26</v>
      </c>
    </row>
    <row r="141" spans="1:10" ht="12.75" hidden="1">
      <c r="A141" s="298">
        <v>1</v>
      </c>
      <c r="B141" s="371">
        <v>2</v>
      </c>
      <c r="C141" s="371"/>
      <c r="D141" s="371"/>
      <c r="E141" s="311"/>
      <c r="F141" s="311">
        <v>5</v>
      </c>
      <c r="G141" s="315">
        <v>6</v>
      </c>
      <c r="H141" s="311" t="s">
        <v>97</v>
      </c>
      <c r="I141" s="313"/>
      <c r="J141" s="313"/>
    </row>
    <row r="142" spans="1:10" ht="54.75" customHeight="1" hidden="1">
      <c r="A142" s="299">
        <v>1</v>
      </c>
      <c r="B142" s="407" t="s">
        <v>98</v>
      </c>
      <c r="C142" s="407"/>
      <c r="D142" s="407"/>
      <c r="E142" s="79"/>
      <c r="F142" s="37"/>
      <c r="G142" s="37"/>
      <c r="H142" s="61"/>
      <c r="I142" s="75"/>
      <c r="J142" s="75"/>
    </row>
    <row r="143" spans="1:8" ht="14.25" customHeight="1" hidden="1">
      <c r="A143" s="47"/>
      <c r="B143" s="80"/>
      <c r="C143" s="80"/>
      <c r="D143" s="80"/>
      <c r="E143" s="80"/>
      <c r="F143" s="47"/>
      <c r="G143" s="81"/>
      <c r="H143" s="82"/>
    </row>
    <row r="144" spans="1:10" ht="12.75">
      <c r="A144" s="400" t="s">
        <v>99</v>
      </c>
      <c r="B144" s="400"/>
      <c r="C144" s="400"/>
      <c r="D144" s="400"/>
      <c r="E144" s="400"/>
      <c r="F144" s="400"/>
      <c r="G144" s="400"/>
      <c r="H144" s="400"/>
      <c r="I144" s="400"/>
      <c r="J144" s="400"/>
    </row>
    <row r="145" spans="1:10" ht="12.75">
      <c r="A145" s="303"/>
      <c r="B145" s="303"/>
      <c r="C145" s="303"/>
      <c r="D145" s="303"/>
      <c r="E145" s="303"/>
      <c r="F145" s="303"/>
      <c r="G145" s="303"/>
      <c r="H145" s="303"/>
      <c r="I145" s="303"/>
      <c r="J145" s="303"/>
    </row>
    <row r="146" spans="1:10" ht="19.5" customHeight="1">
      <c r="A146" s="371" t="s">
        <v>33</v>
      </c>
      <c r="B146" s="369" t="s">
        <v>211</v>
      </c>
      <c r="C146" s="385"/>
      <c r="D146" s="385"/>
      <c r="E146" s="371" t="s">
        <v>100</v>
      </c>
      <c r="F146" s="371" t="s">
        <v>101</v>
      </c>
      <c r="G146" s="401" t="s">
        <v>102</v>
      </c>
      <c r="H146" s="398" t="s">
        <v>193</v>
      </c>
      <c r="I146" s="398"/>
      <c r="J146" s="398"/>
    </row>
    <row r="147" spans="1:10" ht="36.75" customHeight="1">
      <c r="A147" s="371"/>
      <c r="B147" s="370"/>
      <c r="C147" s="388"/>
      <c r="D147" s="388"/>
      <c r="E147" s="371"/>
      <c r="F147" s="371"/>
      <c r="G147" s="401"/>
      <c r="H147" s="298" t="s">
        <v>103</v>
      </c>
      <c r="I147" s="299" t="s">
        <v>34</v>
      </c>
      <c r="J147" s="299" t="s">
        <v>26</v>
      </c>
    </row>
    <row r="148" spans="1:10" ht="12.75">
      <c r="A148" s="298">
        <v>1</v>
      </c>
      <c r="B148" s="363">
        <v>2</v>
      </c>
      <c r="C148" s="364"/>
      <c r="D148" s="364"/>
      <c r="E148" s="70">
        <v>3</v>
      </c>
      <c r="F148" s="311">
        <v>4</v>
      </c>
      <c r="G148" s="300">
        <v>5</v>
      </c>
      <c r="H148" s="299">
        <v>6</v>
      </c>
      <c r="I148" s="324">
        <v>7</v>
      </c>
      <c r="J148" s="324">
        <v>8</v>
      </c>
    </row>
    <row r="149" spans="1:10" ht="17.25" customHeight="1" hidden="1">
      <c r="A149" s="299">
        <v>1</v>
      </c>
      <c r="B149" s="375" t="s">
        <v>104</v>
      </c>
      <c r="C149" s="399"/>
      <c r="D149" s="399"/>
      <c r="E149" s="298" t="s">
        <v>66</v>
      </c>
      <c r="F149" s="300"/>
      <c r="G149" s="300"/>
      <c r="H149" s="84">
        <f>F149*G149</f>
        <v>0</v>
      </c>
      <c r="I149" s="313"/>
      <c r="J149" s="313"/>
    </row>
    <row r="150" spans="1:10" ht="15.75" customHeight="1" hidden="1">
      <c r="A150" s="299">
        <v>2</v>
      </c>
      <c r="B150" s="375" t="s">
        <v>105</v>
      </c>
      <c r="C150" s="399"/>
      <c r="D150" s="399"/>
      <c r="E150" s="70"/>
      <c r="F150" s="300"/>
      <c r="G150" s="300"/>
      <c r="H150" s="84">
        <f>E150*F150*G150</f>
        <v>0</v>
      </c>
      <c r="I150" s="313"/>
      <c r="J150" s="313"/>
    </row>
    <row r="151" spans="1:10" ht="21.75" customHeight="1" hidden="1">
      <c r="A151" s="299">
        <v>3</v>
      </c>
      <c r="B151" s="375" t="s">
        <v>40</v>
      </c>
      <c r="C151" s="399"/>
      <c r="D151" s="399"/>
      <c r="E151" s="70"/>
      <c r="F151" s="300"/>
      <c r="G151" s="300"/>
      <c r="H151" s="84">
        <f>E151*F151*G151</f>
        <v>0</v>
      </c>
      <c r="I151" s="313"/>
      <c r="J151" s="313"/>
    </row>
    <row r="152" spans="1:10" ht="19.5" customHeight="1">
      <c r="A152" s="404" t="s">
        <v>106</v>
      </c>
      <c r="B152" s="405"/>
      <c r="C152" s="405"/>
      <c r="D152" s="405"/>
      <c r="E152" s="405"/>
      <c r="F152" s="405"/>
      <c r="G152" s="406"/>
      <c r="H152" s="85">
        <f>H149+H150+H151</f>
        <v>0</v>
      </c>
      <c r="I152" s="85">
        <f>I149+I150+I151</f>
        <v>0</v>
      </c>
      <c r="J152" s="85">
        <f>J149+J150+J151</f>
        <v>0</v>
      </c>
    </row>
    <row r="153" spans="1:10" ht="12.75">
      <c r="A153" s="86"/>
      <c r="B153" s="48"/>
      <c r="C153" s="48"/>
      <c r="D153" s="48"/>
      <c r="E153" s="48"/>
      <c r="F153" s="48"/>
      <c r="G153" s="48"/>
      <c r="H153" s="48"/>
      <c r="I153" s="48"/>
      <c r="J153" s="48"/>
    </row>
    <row r="154" spans="1:10" ht="12.75">
      <c r="A154" s="87" t="s">
        <v>107</v>
      </c>
      <c r="B154" s="87"/>
      <c r="C154" s="87"/>
      <c r="D154" s="87"/>
      <c r="E154" s="87"/>
      <c r="F154" s="87"/>
      <c r="G154" s="87"/>
      <c r="H154" s="87"/>
      <c r="I154" s="87"/>
      <c r="J154" s="87"/>
    </row>
    <row r="155" spans="1:10" ht="16.5" customHeight="1">
      <c r="A155" s="303"/>
      <c r="B155" s="303"/>
      <c r="C155" s="303"/>
      <c r="D155" s="303"/>
      <c r="E155" s="303"/>
      <c r="F155" s="303"/>
      <c r="G155" s="303"/>
      <c r="H155" s="303"/>
      <c r="I155" s="303"/>
      <c r="J155" s="303"/>
    </row>
    <row r="156" spans="1:10" ht="23.25" customHeight="1">
      <c r="A156" s="371" t="s">
        <v>33</v>
      </c>
      <c r="B156" s="371" t="s">
        <v>211</v>
      </c>
      <c r="C156" s="408"/>
      <c r="D156" s="408"/>
      <c r="E156" s="371" t="s">
        <v>83</v>
      </c>
      <c r="F156" s="371" t="s">
        <v>190</v>
      </c>
      <c r="G156" s="371" t="s">
        <v>198</v>
      </c>
      <c r="H156" s="398" t="s">
        <v>193</v>
      </c>
      <c r="I156" s="398"/>
      <c r="J156" s="398"/>
    </row>
    <row r="157" spans="1:10" ht="24" customHeight="1">
      <c r="A157" s="408"/>
      <c r="B157" s="408"/>
      <c r="C157" s="408"/>
      <c r="D157" s="408"/>
      <c r="E157" s="408"/>
      <c r="F157" s="408"/>
      <c r="G157" s="408"/>
      <c r="H157" s="298" t="s">
        <v>103</v>
      </c>
      <c r="I157" s="299" t="s">
        <v>34</v>
      </c>
      <c r="J157" s="299" t="s">
        <v>26</v>
      </c>
    </row>
    <row r="158" spans="1:10" ht="12.75">
      <c r="A158" s="304">
        <v>1</v>
      </c>
      <c r="B158" s="369">
        <v>2</v>
      </c>
      <c r="C158" s="385"/>
      <c r="D158" s="382"/>
      <c r="E158" s="310">
        <v>4</v>
      </c>
      <c r="F158" s="304">
        <v>5</v>
      </c>
      <c r="G158" s="307">
        <v>6</v>
      </c>
      <c r="H158" s="304" t="s">
        <v>108</v>
      </c>
      <c r="I158" s="296">
        <v>8</v>
      </c>
      <c r="J158" s="296">
        <v>9</v>
      </c>
    </row>
    <row r="159" spans="1:11" ht="24" customHeight="1">
      <c r="A159" s="299">
        <v>1</v>
      </c>
      <c r="B159" s="407" t="s">
        <v>109</v>
      </c>
      <c r="C159" s="407"/>
      <c r="D159" s="407"/>
      <c r="E159" s="294" t="s">
        <v>110</v>
      </c>
      <c r="F159" s="112">
        <v>1621.47</v>
      </c>
      <c r="G159" s="22">
        <v>3684.87</v>
      </c>
      <c r="H159" s="21">
        <v>5974912.9</v>
      </c>
      <c r="I159" s="21">
        <v>7063255</v>
      </c>
      <c r="J159" s="21">
        <v>7435156</v>
      </c>
      <c r="K159" s="274" t="s">
        <v>278</v>
      </c>
    </row>
    <row r="160" spans="1:12" ht="24" customHeight="1">
      <c r="A160" s="299">
        <v>2</v>
      </c>
      <c r="B160" s="407" t="s">
        <v>111</v>
      </c>
      <c r="C160" s="407"/>
      <c r="D160" s="407"/>
      <c r="E160" s="294" t="s">
        <v>112</v>
      </c>
      <c r="F160" s="56">
        <v>1063.03</v>
      </c>
      <c r="G160" s="92">
        <v>34</v>
      </c>
      <c r="H160" s="93">
        <v>36143.02</v>
      </c>
      <c r="I160" s="93"/>
      <c r="J160" s="93"/>
      <c r="L160" s="273"/>
    </row>
    <row r="161" spans="1:12" ht="24" customHeight="1">
      <c r="A161" s="299">
        <v>3</v>
      </c>
      <c r="B161" s="407" t="s">
        <v>113</v>
      </c>
      <c r="C161" s="407"/>
      <c r="D161" s="407"/>
      <c r="E161" s="294" t="s">
        <v>112</v>
      </c>
      <c r="F161" s="56">
        <v>1063.03</v>
      </c>
      <c r="G161" s="92">
        <v>29.41</v>
      </c>
      <c r="H161" s="93">
        <f>F161*G161</f>
        <v>31263.7123</v>
      </c>
      <c r="I161" s="93"/>
      <c r="J161" s="93"/>
      <c r="K161" s="268" t="s">
        <v>281</v>
      </c>
      <c r="L161" s="273"/>
    </row>
    <row r="162" spans="1:12" ht="24" customHeight="1">
      <c r="A162" s="299">
        <v>2</v>
      </c>
      <c r="B162" s="407" t="s">
        <v>111</v>
      </c>
      <c r="C162" s="407"/>
      <c r="D162" s="407"/>
      <c r="E162" s="294" t="s">
        <v>112</v>
      </c>
      <c r="F162" s="56">
        <v>1092.8</v>
      </c>
      <c r="G162" s="92">
        <v>35.31</v>
      </c>
      <c r="H162" s="93">
        <f>F162*G162</f>
        <v>38586.768000000004</v>
      </c>
      <c r="I162" s="93">
        <v>77585</v>
      </c>
      <c r="J162" s="93">
        <v>81670</v>
      </c>
      <c r="L162" s="273"/>
    </row>
    <row r="163" spans="1:12" ht="24" customHeight="1">
      <c r="A163" s="299">
        <v>3</v>
      </c>
      <c r="B163" s="407" t="s">
        <v>113</v>
      </c>
      <c r="C163" s="407"/>
      <c r="D163" s="407"/>
      <c r="E163" s="294" t="s">
        <v>112</v>
      </c>
      <c r="F163" s="56">
        <v>1092.8</v>
      </c>
      <c r="G163" s="92">
        <v>30.55</v>
      </c>
      <c r="H163" s="93">
        <f>F163*G163</f>
        <v>33385.04</v>
      </c>
      <c r="I163" s="93">
        <v>77585</v>
      </c>
      <c r="J163" s="93">
        <v>81670</v>
      </c>
      <c r="K163" s="268" t="s">
        <v>279</v>
      </c>
      <c r="L163" s="273"/>
    </row>
    <row r="164" spans="1:12" ht="24" customHeight="1">
      <c r="A164" s="299">
        <v>4</v>
      </c>
      <c r="B164" s="410" t="s">
        <v>114</v>
      </c>
      <c r="C164" s="410"/>
      <c r="D164" s="410"/>
      <c r="E164" s="297" t="s">
        <v>115</v>
      </c>
      <c r="F164" s="56">
        <v>71362.67</v>
      </c>
      <c r="G164" s="92">
        <v>5.84</v>
      </c>
      <c r="H164" s="93">
        <v>417215.19</v>
      </c>
      <c r="I164" s="93">
        <v>463977</v>
      </c>
      <c r="J164" s="93">
        <v>488407</v>
      </c>
      <c r="K164" s="268" t="s">
        <v>280</v>
      </c>
      <c r="L164" s="273"/>
    </row>
    <row r="165" spans="1:10" ht="15" customHeight="1">
      <c r="A165" s="404" t="s">
        <v>116</v>
      </c>
      <c r="B165" s="405"/>
      <c r="C165" s="405"/>
      <c r="D165" s="405"/>
      <c r="E165" s="405"/>
      <c r="F165" s="405"/>
      <c r="G165" s="406"/>
      <c r="H165" s="96">
        <f>H159+H160+H161+H164+H162+H163</f>
        <v>6531506.6303</v>
      </c>
      <c r="I165" s="97">
        <f>SUM(I159:I164)</f>
        <v>7682402</v>
      </c>
      <c r="J165" s="97">
        <f>SUM(J159:J164)</f>
        <v>8086903</v>
      </c>
    </row>
    <row r="166" spans="1:10" ht="15.75">
      <c r="A166" s="47"/>
      <c r="B166" s="98"/>
      <c r="C166" s="47"/>
      <c r="D166" s="47"/>
      <c r="E166" s="47"/>
      <c r="F166" s="47"/>
      <c r="G166" s="81"/>
      <c r="H166" s="47"/>
      <c r="I166" s="48"/>
      <c r="J166" s="48"/>
    </row>
    <row r="167" spans="1:10" ht="12.75">
      <c r="A167" s="409" t="s">
        <v>117</v>
      </c>
      <c r="B167" s="409"/>
      <c r="C167" s="409"/>
      <c r="D167" s="409"/>
      <c r="E167" s="409"/>
      <c r="F167" s="409"/>
      <c r="G167" s="409"/>
      <c r="H167" s="409"/>
      <c r="I167" s="409"/>
      <c r="J167" s="409"/>
    </row>
    <row r="168" spans="1:10" ht="12.75">
      <c r="A168" s="306"/>
      <c r="B168" s="306"/>
      <c r="C168" s="306"/>
      <c r="D168" s="306"/>
      <c r="E168" s="306"/>
      <c r="F168" s="306"/>
      <c r="G168" s="306"/>
      <c r="H168" s="306"/>
      <c r="I168" s="306"/>
      <c r="J168" s="306"/>
    </row>
    <row r="169" spans="1:10" ht="13.5" customHeight="1">
      <c r="A169" s="371" t="s">
        <v>33</v>
      </c>
      <c r="B169" s="371" t="s">
        <v>211</v>
      </c>
      <c r="C169" s="371"/>
      <c r="D169" s="371"/>
      <c r="E169" s="366" t="s">
        <v>72</v>
      </c>
      <c r="F169" s="366" t="s">
        <v>199</v>
      </c>
      <c r="G169" s="371" t="s">
        <v>200</v>
      </c>
      <c r="H169" s="398" t="s">
        <v>193</v>
      </c>
      <c r="I169" s="398"/>
      <c r="J169" s="398"/>
    </row>
    <row r="170" spans="1:10" ht="39" customHeight="1">
      <c r="A170" s="371"/>
      <c r="B170" s="371"/>
      <c r="C170" s="371"/>
      <c r="D170" s="371"/>
      <c r="E170" s="368"/>
      <c r="F170" s="368"/>
      <c r="G170" s="371"/>
      <c r="H170" s="298" t="s">
        <v>103</v>
      </c>
      <c r="I170" s="299" t="s">
        <v>34</v>
      </c>
      <c r="J170" s="299" t="s">
        <v>26</v>
      </c>
    </row>
    <row r="171" spans="1:10" ht="12.75">
      <c r="A171" s="311">
        <v>1</v>
      </c>
      <c r="B171" s="371">
        <v>2</v>
      </c>
      <c r="C171" s="371"/>
      <c r="D171" s="371"/>
      <c r="E171" s="311">
        <v>3</v>
      </c>
      <c r="F171" s="311">
        <v>4</v>
      </c>
      <c r="G171" s="311">
        <v>5</v>
      </c>
      <c r="H171" s="299">
        <v>6</v>
      </c>
      <c r="I171" s="299">
        <v>7</v>
      </c>
      <c r="J171" s="299">
        <v>8</v>
      </c>
    </row>
    <row r="172" spans="1:10" ht="19.5" customHeight="1" hidden="1">
      <c r="A172" s="311">
        <v>1</v>
      </c>
      <c r="B172" s="407" t="s">
        <v>118</v>
      </c>
      <c r="C172" s="407"/>
      <c r="D172" s="407"/>
      <c r="E172" s="311"/>
      <c r="F172" s="100"/>
      <c r="G172" s="101"/>
      <c r="H172" s="35">
        <f>E172*F172*G172</f>
        <v>0</v>
      </c>
      <c r="I172" s="75"/>
      <c r="J172" s="75"/>
    </row>
    <row r="173" spans="1:10" ht="18" customHeight="1" hidden="1">
      <c r="A173" s="311">
        <v>2</v>
      </c>
      <c r="B173" s="407" t="s">
        <v>119</v>
      </c>
      <c r="C173" s="407"/>
      <c r="D173" s="407"/>
      <c r="E173" s="43"/>
      <c r="F173" s="43"/>
      <c r="G173" s="101"/>
      <c r="H173" s="35">
        <f>E173*F173*G173</f>
        <v>0</v>
      </c>
      <c r="I173" s="75"/>
      <c r="J173" s="75"/>
    </row>
    <row r="174" spans="1:10" ht="16.5" customHeight="1">
      <c r="A174" s="404" t="s">
        <v>120</v>
      </c>
      <c r="B174" s="405"/>
      <c r="C174" s="405"/>
      <c r="D174" s="405"/>
      <c r="E174" s="405"/>
      <c r="F174" s="405"/>
      <c r="G174" s="406"/>
      <c r="H174" s="102">
        <f>H172+H173</f>
        <v>0</v>
      </c>
      <c r="I174" s="102">
        <f>I172+I173</f>
        <v>0</v>
      </c>
      <c r="J174" s="102">
        <f>J172+J173</f>
        <v>0</v>
      </c>
    </row>
    <row r="175" spans="1:8" ht="12.75">
      <c r="A175" s="317"/>
      <c r="B175" s="48"/>
      <c r="C175" s="317"/>
      <c r="D175" s="47"/>
      <c r="E175" s="47"/>
      <c r="F175" s="47"/>
      <c r="G175" s="47"/>
      <c r="H175" s="81"/>
    </row>
    <row r="176" spans="1:10" ht="15.75" customHeight="1">
      <c r="A176" s="378" t="s">
        <v>121</v>
      </c>
      <c r="B176" s="378"/>
      <c r="C176" s="378"/>
      <c r="D176" s="378"/>
      <c r="E176" s="378"/>
      <c r="F176" s="378"/>
      <c r="G176" s="378"/>
      <c r="H176" s="378"/>
      <c r="I176" s="378"/>
      <c r="J176" s="378"/>
    </row>
    <row r="177" spans="1:10" ht="15.75" customHeight="1">
      <c r="A177" s="301"/>
      <c r="B177" s="301"/>
      <c r="C177" s="301"/>
      <c r="D177" s="301"/>
      <c r="E177" s="301"/>
      <c r="F177" s="301"/>
      <c r="G177" s="301"/>
      <c r="H177" s="301"/>
      <c r="I177" s="301"/>
      <c r="J177" s="301"/>
    </row>
    <row r="178" spans="1:10" ht="18" customHeight="1">
      <c r="A178" s="371" t="s">
        <v>33</v>
      </c>
      <c r="B178" s="371" t="s">
        <v>210</v>
      </c>
      <c r="C178" s="371"/>
      <c r="D178" s="371"/>
      <c r="E178" s="371" t="s">
        <v>195</v>
      </c>
      <c r="F178" s="371" t="s">
        <v>72</v>
      </c>
      <c r="G178" s="371" t="s">
        <v>73</v>
      </c>
      <c r="H178" s="398" t="s">
        <v>193</v>
      </c>
      <c r="I178" s="398"/>
      <c r="J178" s="398"/>
    </row>
    <row r="179" spans="1:10" ht="30.75" customHeight="1">
      <c r="A179" s="371"/>
      <c r="B179" s="371"/>
      <c r="C179" s="371"/>
      <c r="D179" s="371"/>
      <c r="E179" s="371"/>
      <c r="F179" s="371"/>
      <c r="G179" s="371"/>
      <c r="H179" s="298" t="s">
        <v>103</v>
      </c>
      <c r="I179" s="299" t="s">
        <v>34</v>
      </c>
      <c r="J179" s="299" t="s">
        <v>26</v>
      </c>
    </row>
    <row r="180" spans="1:10" ht="12.75">
      <c r="A180" s="298">
        <v>1</v>
      </c>
      <c r="B180" s="371">
        <v>2</v>
      </c>
      <c r="C180" s="371"/>
      <c r="D180" s="371"/>
      <c r="E180" s="311">
        <v>3</v>
      </c>
      <c r="F180" s="311">
        <v>4</v>
      </c>
      <c r="G180" s="311">
        <v>5</v>
      </c>
      <c r="H180" s="19" t="s">
        <v>122</v>
      </c>
      <c r="I180" s="103">
        <v>7</v>
      </c>
      <c r="J180" s="103">
        <v>8</v>
      </c>
    </row>
    <row r="181" spans="1:10" ht="30" customHeight="1">
      <c r="A181" s="104">
        <v>1</v>
      </c>
      <c r="B181" s="417" t="s">
        <v>123</v>
      </c>
      <c r="C181" s="417"/>
      <c r="D181" s="417"/>
      <c r="E181" s="105"/>
      <c r="F181" s="106"/>
      <c r="G181" s="107"/>
      <c r="H181" s="108">
        <f>H182+H183+H184+H185+H186+H187+H188</f>
        <v>251580</v>
      </c>
      <c r="I181" s="108">
        <f>I182+I183+I184+I185+I186+I187+I188</f>
        <v>245857</v>
      </c>
      <c r="J181" s="108">
        <f>J182+J183+J184+J185+J186+J187+J188</f>
        <v>245857</v>
      </c>
    </row>
    <row r="182" spans="1:10" ht="15" customHeight="1">
      <c r="A182" s="411"/>
      <c r="B182" s="375" t="s">
        <v>124</v>
      </c>
      <c r="C182" s="399"/>
      <c r="D182" s="376"/>
      <c r="E182" s="312" t="s">
        <v>220</v>
      </c>
      <c r="F182" s="263">
        <v>18</v>
      </c>
      <c r="G182" s="263"/>
      <c r="H182" s="265">
        <v>58320</v>
      </c>
      <c r="I182" s="260">
        <v>58320</v>
      </c>
      <c r="J182" s="260">
        <v>58320</v>
      </c>
    </row>
    <row r="183" spans="1:10" ht="15" customHeight="1">
      <c r="A183" s="412"/>
      <c r="B183" s="375" t="s">
        <v>125</v>
      </c>
      <c r="C183" s="399"/>
      <c r="D183" s="376"/>
      <c r="E183" s="312" t="s">
        <v>221</v>
      </c>
      <c r="F183" s="264">
        <v>7183.07</v>
      </c>
      <c r="G183" s="263">
        <v>5.42</v>
      </c>
      <c r="H183" s="265">
        <v>38950.2</v>
      </c>
      <c r="I183" s="260">
        <v>38950.2</v>
      </c>
      <c r="J183" s="260">
        <v>38950.2</v>
      </c>
    </row>
    <row r="184" spans="1:10" ht="15" customHeight="1">
      <c r="A184" s="412"/>
      <c r="B184" s="375" t="s">
        <v>126</v>
      </c>
      <c r="C184" s="399"/>
      <c r="D184" s="376"/>
      <c r="E184" s="312" t="s">
        <v>222</v>
      </c>
      <c r="F184" s="266">
        <v>12</v>
      </c>
      <c r="G184" s="263">
        <v>2390</v>
      </c>
      <c r="H184" s="265">
        <f aca="true" t="shared" si="1" ref="H184:H196">F184*G184</f>
        <v>28680</v>
      </c>
      <c r="I184" s="260">
        <v>28680</v>
      </c>
      <c r="J184" s="260">
        <v>28680</v>
      </c>
    </row>
    <row r="185" spans="1:10" ht="15" customHeight="1">
      <c r="A185" s="412"/>
      <c r="B185" s="375" t="s">
        <v>127</v>
      </c>
      <c r="C185" s="399"/>
      <c r="D185" s="376"/>
      <c r="E185" s="312"/>
      <c r="F185" s="110"/>
      <c r="G185" s="110"/>
      <c r="H185" s="111">
        <f t="shared" si="1"/>
        <v>0</v>
      </c>
      <c r="I185" s="56"/>
      <c r="J185" s="56"/>
    </row>
    <row r="186" spans="1:10" ht="15" customHeight="1">
      <c r="A186" s="412"/>
      <c r="B186" s="375" t="s">
        <v>128</v>
      </c>
      <c r="C186" s="399"/>
      <c r="D186" s="376"/>
      <c r="E186" s="312" t="s">
        <v>222</v>
      </c>
      <c r="F186" s="266">
        <v>12</v>
      </c>
      <c r="G186" s="263">
        <v>4484.15</v>
      </c>
      <c r="H186" s="265">
        <f t="shared" si="1"/>
        <v>53809.799999999996</v>
      </c>
      <c r="I186" s="260">
        <v>53809.8</v>
      </c>
      <c r="J186" s="260">
        <v>53809.8</v>
      </c>
    </row>
    <row r="187" spans="1:10" ht="15" customHeight="1">
      <c r="A187" s="412"/>
      <c r="B187" s="375" t="s">
        <v>129</v>
      </c>
      <c r="C187" s="399"/>
      <c r="D187" s="376"/>
      <c r="E187" s="312"/>
      <c r="F187" s="110"/>
      <c r="G187" s="110"/>
      <c r="H187" s="111">
        <f t="shared" si="1"/>
        <v>0</v>
      </c>
      <c r="I187" s="56"/>
      <c r="J187" s="56"/>
    </row>
    <row r="188" spans="1:10" ht="15" customHeight="1">
      <c r="A188" s="413"/>
      <c r="B188" s="375" t="s">
        <v>130</v>
      </c>
      <c r="C188" s="399"/>
      <c r="D188" s="376"/>
      <c r="E188" s="312" t="s">
        <v>223</v>
      </c>
      <c r="F188" s="116">
        <v>1197</v>
      </c>
      <c r="G188" s="117">
        <v>60</v>
      </c>
      <c r="H188" s="111">
        <f t="shared" si="1"/>
        <v>71820</v>
      </c>
      <c r="I188" s="56">
        <v>66097</v>
      </c>
      <c r="J188" s="56">
        <v>66097</v>
      </c>
    </row>
    <row r="189" spans="1:10" ht="32.25" customHeight="1" hidden="1">
      <c r="A189" s="299">
        <v>2</v>
      </c>
      <c r="B189" s="407" t="s">
        <v>131</v>
      </c>
      <c r="C189" s="407"/>
      <c r="D189" s="407"/>
      <c r="E189" s="311"/>
      <c r="F189" s="118"/>
      <c r="G189" s="119"/>
      <c r="H189" s="111">
        <f t="shared" si="1"/>
        <v>0</v>
      </c>
      <c r="I189" s="56"/>
      <c r="J189" s="56"/>
    </row>
    <row r="190" spans="1:10" ht="38.25" customHeight="1">
      <c r="A190" s="299">
        <v>3</v>
      </c>
      <c r="B190" s="407" t="s">
        <v>132</v>
      </c>
      <c r="C190" s="407"/>
      <c r="D190" s="407"/>
      <c r="E190" s="311" t="s">
        <v>221</v>
      </c>
      <c r="F190" s="291">
        <v>7183.07</v>
      </c>
      <c r="G190" s="119">
        <v>20.08</v>
      </c>
      <c r="H190" s="111">
        <v>144260</v>
      </c>
      <c r="I190" s="56">
        <v>133236</v>
      </c>
      <c r="J190" s="56">
        <v>133236</v>
      </c>
    </row>
    <row r="191" spans="1:10" ht="35.25" customHeight="1">
      <c r="A191" s="299">
        <v>4</v>
      </c>
      <c r="B191" s="407" t="s">
        <v>133</v>
      </c>
      <c r="C191" s="407"/>
      <c r="D191" s="407"/>
      <c r="E191" s="311"/>
      <c r="F191" s="119"/>
      <c r="G191" s="119">
        <v>100000</v>
      </c>
      <c r="H191" s="111">
        <v>100000</v>
      </c>
      <c r="I191" s="120">
        <v>100000</v>
      </c>
      <c r="J191" s="120">
        <v>100000</v>
      </c>
    </row>
    <row r="192" spans="1:11" ht="50.25" customHeight="1">
      <c r="A192" s="308">
        <v>5</v>
      </c>
      <c r="B192" s="414" t="s">
        <v>134</v>
      </c>
      <c r="C192" s="414"/>
      <c r="D192" s="414"/>
      <c r="E192" s="311" t="s">
        <v>223</v>
      </c>
      <c r="F192" s="119"/>
      <c r="G192" s="119"/>
      <c r="H192" s="111">
        <f t="shared" si="1"/>
        <v>0</v>
      </c>
      <c r="I192" s="120"/>
      <c r="J192" s="120"/>
      <c r="K192" s="287" t="s">
        <v>284</v>
      </c>
    </row>
    <row r="193" spans="1:10" ht="42" customHeight="1">
      <c r="A193" s="299">
        <v>6</v>
      </c>
      <c r="B193" s="415" t="s">
        <v>201</v>
      </c>
      <c r="C193" s="416"/>
      <c r="D193" s="416"/>
      <c r="E193" s="311" t="s">
        <v>223</v>
      </c>
      <c r="F193" s="119">
        <v>12</v>
      </c>
      <c r="G193" s="119">
        <v>3624.33</v>
      </c>
      <c r="H193" s="111">
        <v>43492</v>
      </c>
      <c r="I193" s="120"/>
      <c r="J193" s="120"/>
    </row>
    <row r="194" spans="1:10" ht="15.75" customHeight="1">
      <c r="A194" s="300">
        <v>7</v>
      </c>
      <c r="B194" s="407" t="s">
        <v>135</v>
      </c>
      <c r="C194" s="407"/>
      <c r="D194" s="407"/>
      <c r="E194" s="311"/>
      <c r="F194" s="119"/>
      <c r="G194" s="119"/>
      <c r="H194" s="111">
        <f t="shared" si="1"/>
        <v>0</v>
      </c>
      <c r="I194" s="120"/>
      <c r="J194" s="120"/>
    </row>
    <row r="195" spans="1:10" ht="16.5" customHeight="1">
      <c r="A195" s="299">
        <v>8</v>
      </c>
      <c r="B195" s="407" t="s">
        <v>136</v>
      </c>
      <c r="C195" s="407"/>
      <c r="D195" s="407"/>
      <c r="E195" s="311" t="s">
        <v>223</v>
      </c>
      <c r="F195" s="267">
        <v>10</v>
      </c>
      <c r="G195" s="267">
        <v>614.3</v>
      </c>
      <c r="H195" s="265">
        <f t="shared" si="1"/>
        <v>6143</v>
      </c>
      <c r="I195" s="279"/>
      <c r="J195" s="279"/>
    </row>
    <row r="196" spans="1:10" ht="19.5" customHeight="1" hidden="1">
      <c r="A196" s="299">
        <v>9</v>
      </c>
      <c r="B196" s="416" t="s">
        <v>137</v>
      </c>
      <c r="C196" s="416"/>
      <c r="D196" s="416"/>
      <c r="E196" s="311"/>
      <c r="F196" s="119"/>
      <c r="G196" s="119"/>
      <c r="H196" s="111">
        <f t="shared" si="1"/>
        <v>0</v>
      </c>
      <c r="I196" s="120"/>
      <c r="J196" s="120"/>
    </row>
    <row r="197" spans="1:11" ht="21" customHeight="1">
      <c r="A197" s="404" t="s">
        <v>138</v>
      </c>
      <c r="B197" s="405"/>
      <c r="C197" s="405"/>
      <c r="D197" s="405"/>
      <c r="E197" s="405"/>
      <c r="F197" s="405"/>
      <c r="G197" s="406"/>
      <c r="H197" s="57">
        <f>H181+H189+H190+H191+H192+H193+H194+H196+H195</f>
        <v>545475</v>
      </c>
      <c r="I197" s="57">
        <f>I181+I189+I190+I191+I192+I193+I194+I196+I195</f>
        <v>479093</v>
      </c>
      <c r="J197" s="57">
        <f>J181+J189+J190+J191+J192+J193+J194+J196+J195</f>
        <v>479093</v>
      </c>
      <c r="K197" s="287" t="s">
        <v>274</v>
      </c>
    </row>
    <row r="198" spans="1:10" ht="15.75">
      <c r="A198" s="47"/>
      <c r="B198" s="98"/>
      <c r="C198" s="122"/>
      <c r="D198" s="122"/>
      <c r="E198" s="122"/>
      <c r="F198" s="122"/>
      <c r="G198" s="81"/>
      <c r="H198" s="317"/>
      <c r="I198" s="48"/>
      <c r="J198" s="48"/>
    </row>
    <row r="199" spans="1:10" ht="15.75" customHeight="1">
      <c r="A199" s="419" t="s">
        <v>139</v>
      </c>
      <c r="B199" s="419"/>
      <c r="C199" s="419"/>
      <c r="D199" s="419"/>
      <c r="E199" s="419"/>
      <c r="F199" s="419"/>
      <c r="G199" s="419"/>
      <c r="H199" s="419"/>
      <c r="I199" s="419"/>
      <c r="J199" s="419"/>
    </row>
    <row r="200" spans="1:10" ht="15.75" customHeight="1">
      <c r="A200" s="309"/>
      <c r="B200" s="309"/>
      <c r="C200" s="309"/>
      <c r="D200" s="309"/>
      <c r="E200" s="309"/>
      <c r="F200" s="309"/>
      <c r="G200" s="309"/>
      <c r="H200" s="309"/>
      <c r="I200" s="309"/>
      <c r="J200" s="309"/>
    </row>
    <row r="201" spans="1:10" ht="34.5" customHeight="1">
      <c r="A201" s="371" t="s">
        <v>33</v>
      </c>
      <c r="B201" s="398" t="s">
        <v>187</v>
      </c>
      <c r="C201" s="398"/>
      <c r="D201" s="398"/>
      <c r="E201" s="371" t="s">
        <v>195</v>
      </c>
      <c r="F201" s="371" t="s">
        <v>72</v>
      </c>
      <c r="G201" s="371" t="s">
        <v>73</v>
      </c>
      <c r="H201" s="398" t="s">
        <v>193</v>
      </c>
      <c r="I201" s="398"/>
      <c r="J201" s="398"/>
    </row>
    <row r="202" spans="1:10" ht="12.75">
      <c r="A202" s="371"/>
      <c r="B202" s="398"/>
      <c r="C202" s="398"/>
      <c r="D202" s="398"/>
      <c r="E202" s="371"/>
      <c r="F202" s="371"/>
      <c r="G202" s="371"/>
      <c r="H202" s="298" t="s">
        <v>103</v>
      </c>
      <c r="I202" s="299" t="s">
        <v>34</v>
      </c>
      <c r="J202" s="299" t="s">
        <v>26</v>
      </c>
    </row>
    <row r="203" spans="1:10" ht="12.75">
      <c r="A203" s="298">
        <v>1</v>
      </c>
      <c r="B203" s="398">
        <v>2</v>
      </c>
      <c r="C203" s="398"/>
      <c r="D203" s="398"/>
      <c r="E203" s="298">
        <v>3</v>
      </c>
      <c r="F203" s="298">
        <v>4</v>
      </c>
      <c r="G203" s="298">
        <v>5</v>
      </c>
      <c r="H203" s="19" t="s">
        <v>122</v>
      </c>
      <c r="I203" s="103">
        <v>7</v>
      </c>
      <c r="J203" s="103">
        <v>8</v>
      </c>
    </row>
    <row r="204" spans="1:10" ht="15.75" customHeight="1" hidden="1">
      <c r="A204" s="298">
        <v>1</v>
      </c>
      <c r="B204" s="418" t="s">
        <v>140</v>
      </c>
      <c r="C204" s="418"/>
      <c r="D204" s="418"/>
      <c r="E204" s="298"/>
      <c r="F204" s="124"/>
      <c r="G204" s="125"/>
      <c r="H204" s="111">
        <f>F204*G204</f>
        <v>0</v>
      </c>
      <c r="I204" s="111"/>
      <c r="J204" s="111"/>
    </row>
    <row r="205" spans="1:10" ht="15.75" customHeight="1" hidden="1">
      <c r="A205" s="298">
        <v>2</v>
      </c>
      <c r="B205" s="410" t="s">
        <v>141</v>
      </c>
      <c r="C205" s="410"/>
      <c r="D205" s="410"/>
      <c r="E205" s="298"/>
      <c r="F205" s="126"/>
      <c r="G205" s="124"/>
      <c r="H205" s="111">
        <f aca="true" t="shared" si="2" ref="H205:H219">F205*G205</f>
        <v>0</v>
      </c>
      <c r="I205" s="112"/>
      <c r="J205" s="112"/>
    </row>
    <row r="206" spans="1:10" ht="15.75" customHeight="1" hidden="1">
      <c r="A206" s="298">
        <v>3</v>
      </c>
      <c r="B206" s="410" t="s">
        <v>142</v>
      </c>
      <c r="C206" s="410"/>
      <c r="D206" s="410"/>
      <c r="E206" s="298"/>
      <c r="F206" s="126"/>
      <c r="G206" s="124"/>
      <c r="H206" s="111">
        <f t="shared" si="2"/>
        <v>0</v>
      </c>
      <c r="I206" s="112"/>
      <c r="J206" s="112"/>
    </row>
    <row r="207" spans="1:11" ht="15.75" customHeight="1">
      <c r="A207" s="298">
        <v>4</v>
      </c>
      <c r="B207" s="410" t="s">
        <v>143</v>
      </c>
      <c r="C207" s="410"/>
      <c r="D207" s="410"/>
      <c r="E207" s="298" t="s">
        <v>222</v>
      </c>
      <c r="F207" s="126">
        <v>12</v>
      </c>
      <c r="G207" s="127">
        <v>1167.75</v>
      </c>
      <c r="H207" s="111">
        <f t="shared" si="2"/>
        <v>14013</v>
      </c>
      <c r="I207" s="56">
        <v>19230</v>
      </c>
      <c r="J207" s="56"/>
      <c r="K207" s="287" t="s">
        <v>285</v>
      </c>
    </row>
    <row r="208" spans="1:10" ht="15.75" customHeight="1" hidden="1">
      <c r="A208" s="298">
        <v>5</v>
      </c>
      <c r="B208" s="410" t="s">
        <v>144</v>
      </c>
      <c r="C208" s="410"/>
      <c r="D208" s="410"/>
      <c r="E208" s="298"/>
      <c r="F208" s="126"/>
      <c r="G208" s="124"/>
      <c r="H208" s="111">
        <f t="shared" si="2"/>
        <v>0</v>
      </c>
      <c r="I208" s="56"/>
      <c r="J208" s="56"/>
    </row>
    <row r="209" spans="1:11" ht="15.75" customHeight="1">
      <c r="A209" s="298">
        <v>6</v>
      </c>
      <c r="B209" s="410" t="s">
        <v>145</v>
      </c>
      <c r="C209" s="410"/>
      <c r="D209" s="410"/>
      <c r="E209" s="298" t="s">
        <v>223</v>
      </c>
      <c r="F209" s="126">
        <v>1</v>
      </c>
      <c r="G209" s="124">
        <v>335004</v>
      </c>
      <c r="H209" s="111">
        <v>299004</v>
      </c>
      <c r="I209" s="112">
        <v>312121</v>
      </c>
      <c r="J209" s="112">
        <v>312121</v>
      </c>
      <c r="K209" s="287"/>
    </row>
    <row r="210" spans="1:11" ht="15.75" customHeight="1">
      <c r="A210" s="298">
        <v>7</v>
      </c>
      <c r="B210" s="410" t="s">
        <v>146</v>
      </c>
      <c r="C210" s="410"/>
      <c r="D210" s="410"/>
      <c r="E210" s="298" t="s">
        <v>222</v>
      </c>
      <c r="F210" s="126">
        <v>12</v>
      </c>
      <c r="G210" s="124">
        <v>1500.11</v>
      </c>
      <c r="H210" s="111">
        <v>18001.37</v>
      </c>
      <c r="I210" s="56">
        <v>18480</v>
      </c>
      <c r="J210" s="56">
        <v>18480</v>
      </c>
      <c r="K210" s="287" t="s">
        <v>282</v>
      </c>
    </row>
    <row r="211" spans="1:10" ht="15.75" customHeight="1">
      <c r="A211" s="298">
        <v>8</v>
      </c>
      <c r="B211" s="410" t="s">
        <v>283</v>
      </c>
      <c r="C211" s="410"/>
      <c r="D211" s="410"/>
      <c r="E211" s="298" t="s">
        <v>223</v>
      </c>
      <c r="F211" s="126">
        <v>10</v>
      </c>
      <c r="G211" s="93">
        <v>3600</v>
      </c>
      <c r="H211" s="111">
        <f t="shared" si="2"/>
        <v>36000</v>
      </c>
      <c r="I211" s="56"/>
      <c r="J211" s="56"/>
    </row>
    <row r="212" spans="1:10" ht="15.75" customHeight="1">
      <c r="A212" s="298">
        <v>9</v>
      </c>
      <c r="B212" s="410" t="s">
        <v>202</v>
      </c>
      <c r="C212" s="410"/>
      <c r="D212" s="410"/>
      <c r="E212" s="298"/>
      <c r="F212" s="128"/>
      <c r="G212" s="56"/>
      <c r="H212" s="111">
        <f t="shared" si="2"/>
        <v>0</v>
      </c>
      <c r="I212" s="56"/>
      <c r="J212" s="56"/>
    </row>
    <row r="213" spans="1:11" ht="15.75" customHeight="1">
      <c r="A213" s="298">
        <v>10</v>
      </c>
      <c r="B213" s="422" t="s">
        <v>238</v>
      </c>
      <c r="C213" s="422"/>
      <c r="D213" s="422"/>
      <c r="E213" s="277" t="s">
        <v>223</v>
      </c>
      <c r="F213" s="278">
        <v>228</v>
      </c>
      <c r="G213" s="260">
        <v>64.75</v>
      </c>
      <c r="H213" s="265">
        <f t="shared" si="2"/>
        <v>14763</v>
      </c>
      <c r="I213" s="260">
        <v>31920</v>
      </c>
      <c r="J213" s="260">
        <v>31920</v>
      </c>
      <c r="K213" s="268" t="s">
        <v>288</v>
      </c>
    </row>
    <row r="214" spans="1:10" ht="15.75" customHeight="1" hidden="1">
      <c r="A214" s="298">
        <v>11</v>
      </c>
      <c r="B214" s="410" t="s">
        <v>149</v>
      </c>
      <c r="C214" s="410"/>
      <c r="D214" s="410"/>
      <c r="E214" s="298"/>
      <c r="F214" s="129"/>
      <c r="G214" s="112"/>
      <c r="H214" s="111">
        <f t="shared" si="2"/>
        <v>0</v>
      </c>
      <c r="I214" s="130"/>
      <c r="J214" s="130"/>
    </row>
    <row r="215" spans="1:10" ht="15.75" customHeight="1" hidden="1">
      <c r="A215" s="298">
        <v>12</v>
      </c>
      <c r="B215" s="410" t="s">
        <v>203</v>
      </c>
      <c r="C215" s="410"/>
      <c r="D215" s="410"/>
      <c r="E215" s="34"/>
      <c r="F215" s="129"/>
      <c r="G215" s="112"/>
      <c r="H215" s="111">
        <f t="shared" si="2"/>
        <v>0</v>
      </c>
      <c r="I215" s="130"/>
      <c r="J215" s="130"/>
    </row>
    <row r="216" spans="1:10" ht="15.75" customHeight="1" hidden="1">
      <c r="A216" s="298">
        <v>13</v>
      </c>
      <c r="B216" s="410" t="s">
        <v>148</v>
      </c>
      <c r="C216" s="410"/>
      <c r="D216" s="410"/>
      <c r="E216" s="34"/>
      <c r="F216" s="129"/>
      <c r="G216" s="131"/>
      <c r="H216" s="111">
        <f t="shared" si="2"/>
        <v>0</v>
      </c>
      <c r="I216" s="132"/>
      <c r="J216" s="132"/>
    </row>
    <row r="217" spans="1:10" ht="15.75" customHeight="1" hidden="1">
      <c r="A217" s="298">
        <v>14</v>
      </c>
      <c r="B217" s="420" t="s">
        <v>42</v>
      </c>
      <c r="C217" s="421"/>
      <c r="D217" s="421"/>
      <c r="E217" s="34"/>
      <c r="F217" s="129"/>
      <c r="G217" s="131"/>
      <c r="H217" s="111">
        <f t="shared" si="2"/>
        <v>0</v>
      </c>
      <c r="I217" s="132"/>
      <c r="J217" s="132"/>
    </row>
    <row r="218" spans="1:10" ht="27" customHeight="1" hidden="1">
      <c r="A218" s="298">
        <v>15</v>
      </c>
      <c r="B218" s="375" t="s">
        <v>150</v>
      </c>
      <c r="C218" s="399"/>
      <c r="D218" s="399"/>
      <c r="E218" s="34"/>
      <c r="F218" s="129"/>
      <c r="G218" s="131"/>
      <c r="H218" s="111">
        <f t="shared" si="2"/>
        <v>0</v>
      </c>
      <c r="I218" s="132"/>
      <c r="J218" s="132"/>
    </row>
    <row r="219" spans="1:10" ht="15.75" customHeight="1" hidden="1">
      <c r="A219" s="298">
        <v>16</v>
      </c>
      <c r="B219" s="375" t="s">
        <v>146</v>
      </c>
      <c r="C219" s="399"/>
      <c r="D219" s="399"/>
      <c r="E219" s="34"/>
      <c r="F219" s="129"/>
      <c r="G219" s="131"/>
      <c r="H219" s="111">
        <f t="shared" si="2"/>
        <v>0</v>
      </c>
      <c r="I219" s="132"/>
      <c r="J219" s="132"/>
    </row>
    <row r="220" spans="1:10" ht="20.25" customHeight="1">
      <c r="A220" s="404" t="s">
        <v>151</v>
      </c>
      <c r="B220" s="405"/>
      <c r="C220" s="405"/>
      <c r="D220" s="405"/>
      <c r="E220" s="405"/>
      <c r="F220" s="405"/>
      <c r="G220" s="406"/>
      <c r="H220" s="102">
        <f>SUM(H204:H215)</f>
        <v>381781.37</v>
      </c>
      <c r="I220" s="102">
        <f>SUM(I204:I215)</f>
        <v>381751</v>
      </c>
      <c r="J220" s="102">
        <f>SUM(J204:J215)</f>
        <v>362521</v>
      </c>
    </row>
    <row r="221" spans="1:13" s="134" customFormat="1" ht="12.75" customHeight="1">
      <c r="A221" s="133"/>
      <c r="B221" s="133"/>
      <c r="C221" s="133"/>
      <c r="D221" s="133"/>
      <c r="E221" s="133"/>
      <c r="F221" s="133"/>
      <c r="G221" s="60"/>
      <c r="H221" s="60"/>
      <c r="I221" s="60"/>
      <c r="J221" s="60"/>
      <c r="K221" s="274"/>
      <c r="L221" s="274"/>
      <c r="M221" s="274"/>
    </row>
    <row r="222" spans="1:10" ht="21.75" customHeight="1">
      <c r="A222" s="409" t="s">
        <v>152</v>
      </c>
      <c r="B222" s="409"/>
      <c r="C222" s="409"/>
      <c r="D222" s="409"/>
      <c r="E222" s="409"/>
      <c r="F222" s="409"/>
      <c r="G222" s="409"/>
      <c r="H222" s="409"/>
      <c r="I222" s="409"/>
      <c r="J222" s="409"/>
    </row>
    <row r="223" spans="1:8" ht="15.75" customHeight="1">
      <c r="A223" s="86"/>
      <c r="B223" s="135"/>
      <c r="C223" s="135"/>
      <c r="D223" s="135"/>
      <c r="E223" s="135"/>
      <c r="F223" s="135"/>
      <c r="G223" s="135"/>
      <c r="H223" s="135"/>
    </row>
    <row r="224" spans="1:10" ht="18" customHeight="1">
      <c r="A224" s="371" t="s">
        <v>33</v>
      </c>
      <c r="B224" s="369" t="s">
        <v>209</v>
      </c>
      <c r="C224" s="425"/>
      <c r="D224" s="371" t="s">
        <v>195</v>
      </c>
      <c r="E224" s="371" t="s">
        <v>72</v>
      </c>
      <c r="F224" s="371" t="s">
        <v>73</v>
      </c>
      <c r="G224" s="398" t="s">
        <v>193</v>
      </c>
      <c r="H224" s="398"/>
      <c r="I224" s="398"/>
      <c r="J224" s="398"/>
    </row>
    <row r="225" spans="1:10" ht="19.5" customHeight="1">
      <c r="A225" s="371"/>
      <c r="B225" s="426"/>
      <c r="C225" s="427"/>
      <c r="D225" s="371"/>
      <c r="E225" s="371"/>
      <c r="F225" s="371"/>
      <c r="G225" s="298" t="s">
        <v>24</v>
      </c>
      <c r="H225" s="298" t="s">
        <v>34</v>
      </c>
      <c r="I225" s="398" t="s">
        <v>26</v>
      </c>
      <c r="J225" s="398"/>
    </row>
    <row r="226" spans="1:10" ht="15" customHeight="1">
      <c r="A226" s="298">
        <v>1</v>
      </c>
      <c r="B226" s="389">
        <v>2</v>
      </c>
      <c r="C226" s="391"/>
      <c r="D226" s="298">
        <v>3</v>
      </c>
      <c r="E226" s="298">
        <v>4</v>
      </c>
      <c r="F226" s="298">
        <v>5</v>
      </c>
      <c r="G226" s="298">
        <v>6</v>
      </c>
      <c r="H226" s="298">
        <v>7</v>
      </c>
      <c r="I226" s="389">
        <v>8</v>
      </c>
      <c r="J226" s="391"/>
    </row>
    <row r="227" spans="1:10" ht="19.5" customHeight="1" hidden="1">
      <c r="A227" s="299">
        <v>1</v>
      </c>
      <c r="B227" s="420" t="s">
        <v>153</v>
      </c>
      <c r="C227" s="421"/>
      <c r="D227" s="136"/>
      <c r="E227" s="136"/>
      <c r="F227" s="136"/>
      <c r="G227" s="137"/>
      <c r="H227" s="137"/>
      <c r="I227" s="423"/>
      <c r="J227" s="424"/>
    </row>
    <row r="228" spans="1:10" ht="19.5" customHeight="1" hidden="1">
      <c r="A228" s="299">
        <v>2</v>
      </c>
      <c r="B228" s="420" t="s">
        <v>154</v>
      </c>
      <c r="C228" s="421"/>
      <c r="D228" s="136"/>
      <c r="E228" s="136"/>
      <c r="F228" s="136"/>
      <c r="G228" s="137"/>
      <c r="H228" s="137"/>
      <c r="I228" s="423"/>
      <c r="J228" s="424"/>
    </row>
    <row r="229" spans="1:10" ht="19.5" customHeight="1" hidden="1">
      <c r="A229" s="299">
        <v>3</v>
      </c>
      <c r="B229" s="420" t="s">
        <v>155</v>
      </c>
      <c r="C229" s="421"/>
      <c r="D229" s="136"/>
      <c r="E229" s="136"/>
      <c r="F229" s="136"/>
      <c r="G229" s="137"/>
      <c r="H229" s="137"/>
      <c r="I229" s="423"/>
      <c r="J229" s="424"/>
    </row>
    <row r="230" spans="1:10" ht="19.5" customHeight="1" hidden="1">
      <c r="A230" s="299">
        <v>4</v>
      </c>
      <c r="B230" s="420" t="s">
        <v>156</v>
      </c>
      <c r="C230" s="421"/>
      <c r="D230" s="136"/>
      <c r="E230" s="136"/>
      <c r="F230" s="136"/>
      <c r="G230" s="137"/>
      <c r="H230" s="137"/>
      <c r="I230" s="423"/>
      <c r="J230" s="424"/>
    </row>
    <row r="231" spans="1:10" ht="20.25" customHeight="1">
      <c r="A231" s="404" t="s">
        <v>157</v>
      </c>
      <c r="B231" s="405"/>
      <c r="C231" s="405"/>
      <c r="D231" s="405"/>
      <c r="E231" s="405"/>
      <c r="F231" s="406"/>
      <c r="G231" s="57">
        <f>G227+G228+G229+G230</f>
        <v>0</v>
      </c>
      <c r="H231" s="57">
        <f>H227+H228+H229+H230</f>
        <v>0</v>
      </c>
      <c r="I231" s="428">
        <f>SUM(I227:J230)</f>
        <v>0</v>
      </c>
      <c r="J231" s="429"/>
    </row>
    <row r="232" spans="1:8" ht="12.75">
      <c r="A232" s="86"/>
      <c r="B232" s="135"/>
      <c r="C232" s="135"/>
      <c r="D232" s="135"/>
      <c r="E232" s="135"/>
      <c r="F232" s="135"/>
      <c r="G232" s="135"/>
      <c r="H232" s="135"/>
    </row>
    <row r="233" spans="1:10" ht="18.75" customHeight="1">
      <c r="A233" s="400" t="s">
        <v>158</v>
      </c>
      <c r="B233" s="400"/>
      <c r="C233" s="400"/>
      <c r="D233" s="400"/>
      <c r="E233" s="400"/>
      <c r="F233" s="400"/>
      <c r="G233" s="400"/>
      <c r="H233" s="400"/>
      <c r="I233" s="400"/>
      <c r="J233" s="400"/>
    </row>
    <row r="234" spans="1:10" ht="18.75" customHeight="1">
      <c r="A234" s="303"/>
      <c r="B234" s="303"/>
      <c r="C234" s="303"/>
      <c r="D234" s="303"/>
      <c r="E234" s="303"/>
      <c r="F234" s="303"/>
      <c r="G234" s="303"/>
      <c r="H234" s="303"/>
      <c r="I234" s="303"/>
      <c r="J234" s="303"/>
    </row>
    <row r="235" spans="1:10" ht="12.75">
      <c r="A235" s="371" t="s">
        <v>33</v>
      </c>
      <c r="B235" s="371" t="s">
        <v>209</v>
      </c>
      <c r="C235" s="371"/>
      <c r="D235" s="371"/>
      <c r="E235" s="366" t="s">
        <v>195</v>
      </c>
      <c r="F235" s="371" t="s">
        <v>72</v>
      </c>
      <c r="G235" s="371" t="s">
        <v>189</v>
      </c>
      <c r="H235" s="398" t="s">
        <v>193</v>
      </c>
      <c r="I235" s="398"/>
      <c r="J235" s="398"/>
    </row>
    <row r="236" spans="1:10" ht="36.75" customHeight="1">
      <c r="A236" s="371"/>
      <c r="B236" s="371"/>
      <c r="C236" s="371"/>
      <c r="D236" s="371"/>
      <c r="E236" s="368"/>
      <c r="F236" s="371"/>
      <c r="G236" s="371"/>
      <c r="H236" s="298" t="s">
        <v>24</v>
      </c>
      <c r="I236" s="299" t="s">
        <v>25</v>
      </c>
      <c r="J236" s="299" t="s">
        <v>26</v>
      </c>
    </row>
    <row r="237" spans="1:10" ht="15.75" customHeight="1">
      <c r="A237" s="298">
        <v>1</v>
      </c>
      <c r="B237" s="371">
        <v>2</v>
      </c>
      <c r="C237" s="371"/>
      <c r="D237" s="371"/>
      <c r="E237" s="298">
        <v>3</v>
      </c>
      <c r="F237" s="298">
        <v>4</v>
      </c>
      <c r="G237" s="298">
        <v>5</v>
      </c>
      <c r="H237" s="298" t="s">
        <v>122</v>
      </c>
      <c r="I237" s="324">
        <v>7</v>
      </c>
      <c r="J237" s="324">
        <v>8</v>
      </c>
    </row>
    <row r="238" spans="1:10" ht="19.5" customHeight="1" hidden="1">
      <c r="A238" s="299">
        <v>1</v>
      </c>
      <c r="B238" s="376"/>
      <c r="C238" s="407"/>
      <c r="D238" s="407"/>
      <c r="E238" s="79"/>
      <c r="F238" s="34"/>
      <c r="G238" s="34"/>
      <c r="H238" s="35"/>
      <c r="I238" s="222"/>
      <c r="J238" s="222"/>
    </row>
    <row r="239" spans="1:10" ht="14.25" customHeight="1" hidden="1">
      <c r="A239" s="299">
        <v>2</v>
      </c>
      <c r="B239" s="376"/>
      <c r="C239" s="407"/>
      <c r="D239" s="407"/>
      <c r="E239" s="79"/>
      <c r="F239" s="34"/>
      <c r="G239" s="34"/>
      <c r="H239" s="35"/>
      <c r="I239" s="222"/>
      <c r="J239" s="222"/>
    </row>
    <row r="240" spans="1:10" ht="12.75" hidden="1">
      <c r="A240" s="411"/>
      <c r="B240" s="431"/>
      <c r="C240" s="432"/>
      <c r="D240" s="432"/>
      <c r="E240" s="79"/>
      <c r="F240" s="34"/>
      <c r="G240" s="34"/>
      <c r="H240" s="35"/>
      <c r="I240" s="222"/>
      <c r="J240" s="222"/>
    </row>
    <row r="241" spans="1:10" ht="12.75" hidden="1">
      <c r="A241" s="412"/>
      <c r="B241" s="431"/>
      <c r="C241" s="432"/>
      <c r="D241" s="432"/>
      <c r="E241" s="79"/>
      <c r="F241" s="34"/>
      <c r="G241" s="34"/>
      <c r="H241" s="35"/>
      <c r="I241" s="222"/>
      <c r="J241" s="222"/>
    </row>
    <row r="242" spans="1:10" ht="12.75" hidden="1">
      <c r="A242" s="412"/>
      <c r="B242" s="431"/>
      <c r="C242" s="432"/>
      <c r="D242" s="432"/>
      <c r="E242" s="79"/>
      <c r="F242" s="34"/>
      <c r="G242" s="34"/>
      <c r="H242" s="35"/>
      <c r="I242" s="222"/>
      <c r="J242" s="222"/>
    </row>
    <row r="243" spans="1:10" ht="12.75" hidden="1">
      <c r="A243" s="412"/>
      <c r="B243" s="431"/>
      <c r="C243" s="432"/>
      <c r="D243" s="432"/>
      <c r="E243" s="79"/>
      <c r="F243" s="34"/>
      <c r="G243" s="34"/>
      <c r="H243" s="35"/>
      <c r="I243" s="222"/>
      <c r="J243" s="222"/>
    </row>
    <row r="244" spans="1:10" ht="12.75" hidden="1">
      <c r="A244" s="412"/>
      <c r="B244" s="431"/>
      <c r="C244" s="432"/>
      <c r="D244" s="432"/>
      <c r="E244" s="79"/>
      <c r="F244" s="34"/>
      <c r="G244" s="34"/>
      <c r="H244" s="35"/>
      <c r="I244" s="222"/>
      <c r="J244" s="222"/>
    </row>
    <row r="245" spans="1:10" ht="12.75" hidden="1">
      <c r="A245" s="412"/>
      <c r="B245" s="431"/>
      <c r="C245" s="432"/>
      <c r="D245" s="432"/>
      <c r="E245" s="79"/>
      <c r="F245" s="34"/>
      <c r="G245" s="34"/>
      <c r="H245" s="35"/>
      <c r="I245" s="222"/>
      <c r="J245" s="222"/>
    </row>
    <row r="246" spans="1:10" ht="12.75" hidden="1">
      <c r="A246" s="412"/>
      <c r="B246" s="431"/>
      <c r="C246" s="432"/>
      <c r="D246" s="432"/>
      <c r="E246" s="79"/>
      <c r="F246" s="34"/>
      <c r="G246" s="34"/>
      <c r="H246" s="35"/>
      <c r="I246" s="222"/>
      <c r="J246" s="222"/>
    </row>
    <row r="247" spans="1:10" ht="12.75" hidden="1">
      <c r="A247" s="412"/>
      <c r="B247" s="431"/>
      <c r="C247" s="432"/>
      <c r="D247" s="432"/>
      <c r="E247" s="79"/>
      <c r="F247" s="34"/>
      <c r="G247" s="34"/>
      <c r="H247" s="35"/>
      <c r="I247" s="222"/>
      <c r="J247" s="222"/>
    </row>
    <row r="248" spans="1:10" ht="12.75" hidden="1">
      <c r="A248" s="412"/>
      <c r="B248" s="431"/>
      <c r="C248" s="432"/>
      <c r="D248" s="432"/>
      <c r="E248" s="79"/>
      <c r="F248" s="34"/>
      <c r="G248" s="34"/>
      <c r="H248" s="35"/>
      <c r="I248" s="75"/>
      <c r="J248" s="75"/>
    </row>
    <row r="249" spans="1:10" ht="12.75" hidden="1">
      <c r="A249" s="412"/>
      <c r="B249" s="431"/>
      <c r="C249" s="432"/>
      <c r="D249" s="432"/>
      <c r="E249" s="79"/>
      <c r="F249" s="34"/>
      <c r="G249" s="34"/>
      <c r="H249" s="35"/>
      <c r="I249" s="75"/>
      <c r="J249" s="75"/>
    </row>
    <row r="250" spans="1:10" ht="12.75" hidden="1">
      <c r="A250" s="412"/>
      <c r="B250" s="431"/>
      <c r="C250" s="432"/>
      <c r="D250" s="432"/>
      <c r="E250" s="79"/>
      <c r="F250" s="34"/>
      <c r="G250" s="34"/>
      <c r="H250" s="35"/>
      <c r="I250" s="75"/>
      <c r="J250" s="75"/>
    </row>
    <row r="251" spans="1:10" ht="12.75" hidden="1">
      <c r="A251" s="412"/>
      <c r="B251" s="431"/>
      <c r="C251" s="432"/>
      <c r="D251" s="432"/>
      <c r="E251" s="79"/>
      <c r="F251" s="34"/>
      <c r="G251" s="34"/>
      <c r="H251" s="35"/>
      <c r="I251" s="75"/>
      <c r="J251" s="75"/>
    </row>
    <row r="252" spans="1:10" ht="21.75" customHeight="1" hidden="1">
      <c r="A252" s="413"/>
      <c r="B252" s="431"/>
      <c r="C252" s="432"/>
      <c r="D252" s="432"/>
      <c r="E252" s="79"/>
      <c r="F252" s="138"/>
      <c r="G252" s="138"/>
      <c r="H252" s="35"/>
      <c r="I252" s="75"/>
      <c r="J252" s="75"/>
    </row>
    <row r="253" spans="1:10" ht="28.5" customHeight="1" hidden="1">
      <c r="A253" s="139" t="s">
        <v>161</v>
      </c>
      <c r="B253" s="433"/>
      <c r="C253" s="434"/>
      <c r="D253" s="434"/>
      <c r="E253" s="140"/>
      <c r="F253" s="138"/>
      <c r="G253" s="138"/>
      <c r="H253" s="141"/>
      <c r="I253" s="75"/>
      <c r="J253" s="75"/>
    </row>
    <row r="254" spans="1:10" ht="18" customHeight="1" hidden="1">
      <c r="A254" s="139"/>
      <c r="B254" s="431"/>
      <c r="C254" s="432"/>
      <c r="D254" s="432"/>
      <c r="E254" s="142"/>
      <c r="F254" s="143"/>
      <c r="G254" s="143"/>
      <c r="H254" s="141"/>
      <c r="I254" s="75"/>
      <c r="J254" s="75"/>
    </row>
    <row r="255" spans="1:10" ht="12.75" hidden="1">
      <c r="A255" s="144">
        <v>4</v>
      </c>
      <c r="B255" s="407"/>
      <c r="C255" s="407"/>
      <c r="D255" s="407"/>
      <c r="E255" s="79"/>
      <c r="F255" s="34"/>
      <c r="G255" s="34"/>
      <c r="H255" s="141"/>
      <c r="I255" s="222"/>
      <c r="J255" s="222"/>
    </row>
    <row r="256" spans="1:10" ht="12.75" hidden="1">
      <c r="A256" s="435"/>
      <c r="B256" s="432"/>
      <c r="C256" s="432"/>
      <c r="D256" s="432"/>
      <c r="E256" s="142"/>
      <c r="F256" s="34"/>
      <c r="G256" s="34"/>
      <c r="H256" s="141"/>
      <c r="I256" s="222"/>
      <c r="J256" s="222"/>
    </row>
    <row r="257" spans="1:10" ht="15" customHeight="1" hidden="1">
      <c r="A257" s="436"/>
      <c r="B257" s="432"/>
      <c r="C257" s="432"/>
      <c r="D257" s="432"/>
      <c r="E257" s="142"/>
      <c r="F257" s="34"/>
      <c r="G257" s="34"/>
      <c r="H257" s="141"/>
      <c r="I257" s="222"/>
      <c r="J257" s="222"/>
    </row>
    <row r="258" spans="1:10" ht="17.25" customHeight="1" hidden="1">
      <c r="A258" s="436"/>
      <c r="B258" s="432"/>
      <c r="C258" s="432"/>
      <c r="D258" s="432"/>
      <c r="E258" s="142"/>
      <c r="F258" s="34"/>
      <c r="G258" s="34"/>
      <c r="H258" s="141"/>
      <c r="I258" s="222"/>
      <c r="J258" s="222"/>
    </row>
    <row r="259" spans="1:10" ht="12.75" hidden="1">
      <c r="A259" s="436"/>
      <c r="B259" s="432"/>
      <c r="C259" s="432"/>
      <c r="D259" s="432"/>
      <c r="E259" s="142"/>
      <c r="F259" s="34"/>
      <c r="G259" s="34"/>
      <c r="H259" s="141">
        <f aca="true" t="shared" si="3" ref="H259:H265">G259*F259</f>
        <v>0</v>
      </c>
      <c r="I259" s="222"/>
      <c r="J259" s="222"/>
    </row>
    <row r="260" spans="1:10" ht="12.75" hidden="1">
      <c r="A260" s="436"/>
      <c r="B260" s="432"/>
      <c r="C260" s="432"/>
      <c r="D260" s="432"/>
      <c r="E260" s="142"/>
      <c r="F260" s="34"/>
      <c r="G260" s="34"/>
      <c r="H260" s="141">
        <f t="shared" si="3"/>
        <v>0</v>
      </c>
      <c r="I260" s="222"/>
      <c r="J260" s="222"/>
    </row>
    <row r="261" spans="1:10" ht="12.75" hidden="1">
      <c r="A261" s="436"/>
      <c r="B261" s="438"/>
      <c r="C261" s="439"/>
      <c r="D261" s="439"/>
      <c r="E261" s="142"/>
      <c r="F261" s="34"/>
      <c r="G261" s="34"/>
      <c r="H261" s="141">
        <f t="shared" si="3"/>
        <v>0</v>
      </c>
      <c r="I261" s="222"/>
      <c r="J261" s="222"/>
    </row>
    <row r="262" spans="1:10" ht="12" customHeight="1" hidden="1">
      <c r="A262" s="436"/>
      <c r="B262" s="438"/>
      <c r="C262" s="439"/>
      <c r="D262" s="439"/>
      <c r="E262" s="79"/>
      <c r="F262" s="34"/>
      <c r="G262" s="34"/>
      <c r="H262" s="141">
        <f t="shared" si="3"/>
        <v>0</v>
      </c>
      <c r="I262" s="75"/>
      <c r="J262" s="75"/>
    </row>
    <row r="263" spans="1:10" ht="12" customHeight="1" hidden="1">
      <c r="A263" s="436"/>
      <c r="B263" s="438"/>
      <c r="C263" s="439"/>
      <c r="D263" s="439"/>
      <c r="E263" s="79"/>
      <c r="F263" s="34"/>
      <c r="G263" s="34"/>
      <c r="H263" s="141">
        <f t="shared" si="3"/>
        <v>0</v>
      </c>
      <c r="I263" s="75"/>
      <c r="J263" s="75"/>
    </row>
    <row r="264" spans="1:10" ht="12" customHeight="1" hidden="1">
      <c r="A264" s="436"/>
      <c r="B264" s="438"/>
      <c r="C264" s="439"/>
      <c r="D264" s="439"/>
      <c r="E264" s="79"/>
      <c r="F264" s="34"/>
      <c r="G264" s="34"/>
      <c r="H264" s="141">
        <f t="shared" si="3"/>
        <v>0</v>
      </c>
      <c r="I264" s="75"/>
      <c r="J264" s="75"/>
    </row>
    <row r="265" spans="1:10" ht="14.25" customHeight="1" hidden="1">
      <c r="A265" s="437"/>
      <c r="B265" s="438"/>
      <c r="C265" s="439"/>
      <c r="D265" s="439"/>
      <c r="E265" s="79"/>
      <c r="F265" s="34"/>
      <c r="G265" s="34"/>
      <c r="H265" s="141">
        <f t="shared" si="3"/>
        <v>0</v>
      </c>
      <c r="I265" s="75"/>
      <c r="J265" s="75"/>
    </row>
    <row r="266" spans="1:10" ht="12.75">
      <c r="A266" s="145"/>
      <c r="B266" s="430" t="s">
        <v>165</v>
      </c>
      <c r="C266" s="430"/>
      <c r="D266" s="430"/>
      <c r="E266" s="146"/>
      <c r="F266" s="147"/>
      <c r="G266" s="147"/>
      <c r="H266" s="148">
        <f>H267+H268+H269+H270</f>
        <v>1850793</v>
      </c>
      <c r="I266" s="231">
        <f>I267+I268+I269+I270</f>
        <v>1833636</v>
      </c>
      <c r="J266" s="231">
        <f>J267+J268+J269+J270</f>
        <v>1833636</v>
      </c>
    </row>
    <row r="267" spans="1:11" ht="12" customHeight="1">
      <c r="A267" s="150"/>
      <c r="B267" s="438" t="s">
        <v>241</v>
      </c>
      <c r="C267" s="439"/>
      <c r="D267" s="439"/>
      <c r="E267" s="79" t="s">
        <v>223</v>
      </c>
      <c r="F267" s="34">
        <v>2491</v>
      </c>
      <c r="G267" s="34">
        <v>736.1</v>
      </c>
      <c r="H267" s="35">
        <v>1850793</v>
      </c>
      <c r="I267" s="222">
        <v>1695636</v>
      </c>
      <c r="J267" s="222">
        <v>1695636</v>
      </c>
      <c r="K267" s="287" t="s">
        <v>289</v>
      </c>
    </row>
    <row r="268" spans="1:10" ht="12" customHeight="1">
      <c r="A268" s="150"/>
      <c r="B268" s="438" t="s">
        <v>224</v>
      </c>
      <c r="C268" s="439"/>
      <c r="D268" s="439"/>
      <c r="E268" s="79" t="s">
        <v>223</v>
      </c>
      <c r="F268" s="34"/>
      <c r="G268" s="34"/>
      <c r="H268" s="35"/>
      <c r="I268" s="222">
        <v>60000</v>
      </c>
      <c r="J268" s="222">
        <v>60000</v>
      </c>
    </row>
    <row r="269" spans="1:10" ht="12" customHeight="1">
      <c r="A269" s="150"/>
      <c r="B269" s="438" t="s">
        <v>225</v>
      </c>
      <c r="C269" s="439"/>
      <c r="D269" s="439"/>
      <c r="E269" s="79"/>
      <c r="F269" s="34"/>
      <c r="G269" s="34"/>
      <c r="H269" s="35"/>
      <c r="I269" s="222">
        <v>78000</v>
      </c>
      <c r="J269" s="222">
        <v>78000</v>
      </c>
    </row>
    <row r="270" spans="1:10" ht="14.25" customHeight="1" hidden="1">
      <c r="A270" s="150"/>
      <c r="B270" s="438"/>
      <c r="C270" s="439"/>
      <c r="D270" s="439"/>
      <c r="E270" s="79" t="s">
        <v>223</v>
      </c>
      <c r="F270" s="34"/>
      <c r="G270" s="34"/>
      <c r="H270" s="35">
        <f>F270*G270</f>
        <v>0</v>
      </c>
      <c r="I270" s="222"/>
      <c r="J270" s="222"/>
    </row>
    <row r="271" spans="1:10" ht="18" customHeight="1">
      <c r="A271" s="404" t="s">
        <v>166</v>
      </c>
      <c r="B271" s="405"/>
      <c r="C271" s="405"/>
      <c r="D271" s="405"/>
      <c r="E271" s="405"/>
      <c r="F271" s="405"/>
      <c r="G271" s="406"/>
      <c r="H271" s="57">
        <f>H266</f>
        <v>1850793</v>
      </c>
      <c r="I271" s="57">
        <f>I266</f>
        <v>1833636</v>
      </c>
      <c r="J271" s="57">
        <f>J266</f>
        <v>1833636</v>
      </c>
    </row>
    <row r="272" spans="1:15" ht="17.25" customHeight="1">
      <c r="A272" s="47"/>
      <c r="B272" s="81"/>
      <c r="C272" s="47"/>
      <c r="D272" s="81"/>
      <c r="E272" s="81"/>
      <c r="F272" s="48"/>
      <c r="G272" s="48"/>
      <c r="H272" s="48"/>
      <c r="K272" s="275"/>
      <c r="L272" s="275"/>
      <c r="M272" s="275"/>
      <c r="N272" s="225"/>
      <c r="O272" s="225"/>
    </row>
    <row r="273" spans="1:15" ht="12.75">
      <c r="A273" s="378" t="s">
        <v>167</v>
      </c>
      <c r="B273" s="378"/>
      <c r="C273" s="378"/>
      <c r="D273" s="378"/>
      <c r="E273" s="378"/>
      <c r="F273" s="378"/>
      <c r="G273" s="378"/>
      <c r="H273" s="378"/>
      <c r="I273" s="151"/>
      <c r="J273" s="151"/>
      <c r="K273" s="275"/>
      <c r="L273" s="275">
        <f>H44+H36+H52+H96+H87</f>
        <v>33120925</v>
      </c>
      <c r="M273" s="275">
        <f>I36+I44+I56+I87+I96</f>
        <v>33120925</v>
      </c>
      <c r="N273" s="226">
        <f>J36+J44+J52+J87+J96</f>
        <v>33120925</v>
      </c>
      <c r="O273" s="225"/>
    </row>
    <row r="274" spans="1:15" ht="12.75">
      <c r="A274" s="47"/>
      <c r="B274" s="152"/>
      <c r="C274" s="152"/>
      <c r="D274" s="81"/>
      <c r="E274" s="81"/>
      <c r="F274" s="81"/>
      <c r="G274" s="48"/>
      <c r="H274" s="48"/>
      <c r="K274" s="275"/>
      <c r="L274" s="275">
        <f>H346</f>
        <v>9555414.0003</v>
      </c>
      <c r="M274" s="275">
        <f>I346</f>
        <v>10566431</v>
      </c>
      <c r="N274" s="227">
        <f>J346</f>
        <v>10944361</v>
      </c>
      <c r="O274" s="225"/>
    </row>
    <row r="275" spans="1:15" s="153" customFormat="1" ht="30" customHeight="1">
      <c r="A275" s="371" t="s">
        <v>33</v>
      </c>
      <c r="B275" s="371" t="s">
        <v>187</v>
      </c>
      <c r="C275" s="371"/>
      <c r="D275" s="371"/>
      <c r="E275" s="371" t="s">
        <v>168</v>
      </c>
      <c r="F275" s="401" t="s">
        <v>72</v>
      </c>
      <c r="G275" s="371" t="s">
        <v>188</v>
      </c>
      <c r="H275" s="398" t="s">
        <v>23</v>
      </c>
      <c r="I275" s="398"/>
      <c r="J275" s="389"/>
      <c r="K275" s="275"/>
      <c r="L275" s="275">
        <f>L273+L274</f>
        <v>42676339.0003</v>
      </c>
      <c r="M275" s="275">
        <f>M273+M274</f>
        <v>43687356</v>
      </c>
      <c r="N275" s="226">
        <f>N273+N274</f>
        <v>44065286</v>
      </c>
      <c r="O275" s="225"/>
    </row>
    <row r="276" spans="1:10" ht="25.5" customHeight="1">
      <c r="A276" s="371"/>
      <c r="B276" s="371"/>
      <c r="C276" s="371"/>
      <c r="D276" s="371"/>
      <c r="E276" s="371"/>
      <c r="F276" s="401"/>
      <c r="G276" s="371"/>
      <c r="H276" s="298" t="s">
        <v>24</v>
      </c>
      <c r="I276" s="299" t="s">
        <v>25</v>
      </c>
      <c r="J276" s="299" t="s">
        <v>26</v>
      </c>
    </row>
    <row r="277" spans="1:10" ht="12.75">
      <c r="A277" s="298">
        <v>1</v>
      </c>
      <c r="B277" s="401">
        <v>2</v>
      </c>
      <c r="C277" s="401"/>
      <c r="D277" s="401"/>
      <c r="E277" s="302">
        <v>3</v>
      </c>
      <c r="F277" s="298">
        <v>4</v>
      </c>
      <c r="G277" s="298">
        <v>5</v>
      </c>
      <c r="H277" s="19" t="s">
        <v>122</v>
      </c>
      <c r="I277" s="103">
        <v>7</v>
      </c>
      <c r="J277" s="103">
        <v>8</v>
      </c>
    </row>
    <row r="278" spans="1:10" ht="12.75">
      <c r="A278" s="299">
        <v>1</v>
      </c>
      <c r="B278" s="410" t="s">
        <v>169</v>
      </c>
      <c r="C278" s="410"/>
      <c r="D278" s="420"/>
      <c r="E278" s="318"/>
      <c r="F278" s="156"/>
      <c r="G278" s="157"/>
      <c r="H278" s="158">
        <f>G278*F278</f>
        <v>0</v>
      </c>
      <c r="I278" s="158"/>
      <c r="J278" s="158"/>
    </row>
    <row r="279" spans="1:13" s="286" customFormat="1" ht="12.75">
      <c r="A279" s="411"/>
      <c r="B279" s="392" t="s">
        <v>229</v>
      </c>
      <c r="C279" s="393"/>
      <c r="D279" s="393"/>
      <c r="E279" s="76" t="s">
        <v>230</v>
      </c>
      <c r="F279" s="282">
        <v>56</v>
      </c>
      <c r="G279" s="283">
        <v>255</v>
      </c>
      <c r="H279" s="284">
        <v>14250</v>
      </c>
      <c r="I279" s="284">
        <v>14425</v>
      </c>
      <c r="J279" s="284">
        <v>9935</v>
      </c>
      <c r="K279" s="285"/>
      <c r="L279" s="285"/>
      <c r="M279" s="285"/>
    </row>
    <row r="280" spans="1:13" s="286" customFormat="1" ht="12.75">
      <c r="A280" s="412"/>
      <c r="B280" s="392" t="s">
        <v>232</v>
      </c>
      <c r="C280" s="393"/>
      <c r="D280" s="393"/>
      <c r="E280" s="76" t="s">
        <v>230</v>
      </c>
      <c r="F280" s="282">
        <v>1</v>
      </c>
      <c r="G280" s="283">
        <v>100</v>
      </c>
      <c r="H280" s="284">
        <v>100</v>
      </c>
      <c r="I280" s="284">
        <v>264</v>
      </c>
      <c r="J280" s="284">
        <v>163</v>
      </c>
      <c r="K280" s="285"/>
      <c r="L280" s="285"/>
      <c r="M280" s="285"/>
    </row>
    <row r="281" spans="1:13" s="262" customFormat="1" ht="12.75">
      <c r="A281" s="412"/>
      <c r="B281" s="395" t="s">
        <v>239</v>
      </c>
      <c r="C281" s="440"/>
      <c r="D281" s="440"/>
      <c r="E281" s="258" t="s">
        <v>230</v>
      </c>
      <c r="F281" s="259">
        <v>13</v>
      </c>
      <c r="G281" s="260">
        <v>126.65</v>
      </c>
      <c r="H281" s="261">
        <v>1646.4</v>
      </c>
      <c r="I281" s="261">
        <v>1646.4</v>
      </c>
      <c r="J281" s="261">
        <v>1646.4</v>
      </c>
      <c r="K281" s="276"/>
      <c r="L281" s="276"/>
      <c r="M281" s="276"/>
    </row>
    <row r="282" spans="1:13" s="262" customFormat="1" ht="12.75">
      <c r="A282" s="412"/>
      <c r="B282" s="395" t="s">
        <v>240</v>
      </c>
      <c r="C282" s="440"/>
      <c r="D282" s="441"/>
      <c r="E282" s="258" t="s">
        <v>223</v>
      </c>
      <c r="F282" s="259">
        <v>55</v>
      </c>
      <c r="G282" s="260">
        <v>151.84</v>
      </c>
      <c r="H282" s="261">
        <v>8351</v>
      </c>
      <c r="I282" s="261">
        <v>8351</v>
      </c>
      <c r="J282" s="261">
        <v>8351</v>
      </c>
      <c r="K282" s="276" t="s">
        <v>277</v>
      </c>
      <c r="L282" s="276" t="s">
        <v>277</v>
      </c>
      <c r="M282" s="276" t="s">
        <v>277</v>
      </c>
    </row>
    <row r="283" spans="1:10" ht="12.75" hidden="1">
      <c r="A283" s="412"/>
      <c r="B283" s="420"/>
      <c r="C283" s="421"/>
      <c r="D283" s="421"/>
      <c r="E283" s="318"/>
      <c r="F283" s="156"/>
      <c r="G283" s="112"/>
      <c r="H283" s="158">
        <f aca="true" t="shared" si="4" ref="H283:H288">G283*F283</f>
        <v>0</v>
      </c>
      <c r="I283" s="158"/>
      <c r="J283" s="158"/>
    </row>
    <row r="284" spans="1:10" ht="12.75" hidden="1">
      <c r="A284" s="412"/>
      <c r="B284" s="420"/>
      <c r="C284" s="421"/>
      <c r="D284" s="421"/>
      <c r="E284" s="318"/>
      <c r="F284" s="156"/>
      <c r="G284" s="112"/>
      <c r="H284" s="158">
        <f t="shared" si="4"/>
        <v>0</v>
      </c>
      <c r="I284" s="158"/>
      <c r="J284" s="158"/>
    </row>
    <row r="285" spans="1:10" ht="12.75" hidden="1">
      <c r="A285" s="412"/>
      <c r="B285" s="420"/>
      <c r="C285" s="421"/>
      <c r="D285" s="421"/>
      <c r="E285" s="318"/>
      <c r="F285" s="156"/>
      <c r="G285" s="112"/>
      <c r="H285" s="158">
        <f t="shared" si="4"/>
        <v>0</v>
      </c>
      <c r="I285" s="158"/>
      <c r="J285" s="158"/>
    </row>
    <row r="286" spans="1:10" ht="12.75" hidden="1">
      <c r="A286" s="412"/>
      <c r="B286" s="420"/>
      <c r="C286" s="421"/>
      <c r="D286" s="421"/>
      <c r="E286" s="318"/>
      <c r="F286" s="156"/>
      <c r="G286" s="112"/>
      <c r="H286" s="158">
        <f t="shared" si="4"/>
        <v>0</v>
      </c>
      <c r="I286" s="158"/>
      <c r="J286" s="158"/>
    </row>
    <row r="287" spans="1:10" ht="12.75" hidden="1">
      <c r="A287" s="412"/>
      <c r="B287" s="420"/>
      <c r="C287" s="421"/>
      <c r="D287" s="421"/>
      <c r="E287" s="318"/>
      <c r="F287" s="156"/>
      <c r="G287" s="112"/>
      <c r="H287" s="158">
        <f t="shared" si="4"/>
        <v>0</v>
      </c>
      <c r="I287" s="158"/>
      <c r="J287" s="158"/>
    </row>
    <row r="288" spans="1:10" ht="12.75" hidden="1">
      <c r="A288" s="412"/>
      <c r="B288" s="420"/>
      <c r="C288" s="421"/>
      <c r="D288" s="421"/>
      <c r="E288" s="318"/>
      <c r="F288" s="156"/>
      <c r="G288" s="112"/>
      <c r="H288" s="158">
        <f t="shared" si="4"/>
        <v>0</v>
      </c>
      <c r="I288" s="158"/>
      <c r="J288" s="158"/>
    </row>
    <row r="289" spans="1:10" ht="12.75">
      <c r="A289" s="413"/>
      <c r="B289" s="442" t="s">
        <v>170</v>
      </c>
      <c r="C289" s="443"/>
      <c r="D289" s="443"/>
      <c r="E289" s="159"/>
      <c r="F289" s="160"/>
      <c r="G289" s="161"/>
      <c r="H289" s="162">
        <f>SUM(H278:H288)</f>
        <v>24347.4</v>
      </c>
      <c r="I289" s="162">
        <f>SUM(I278:I288)</f>
        <v>24686.4</v>
      </c>
      <c r="J289" s="162">
        <f>SUM(J278:J288)</f>
        <v>20095.4</v>
      </c>
    </row>
    <row r="290" spans="1:10" ht="12.75">
      <c r="A290" s="299">
        <v>2</v>
      </c>
      <c r="B290" s="416" t="s">
        <v>171</v>
      </c>
      <c r="C290" s="416"/>
      <c r="D290" s="444"/>
      <c r="E290" s="163"/>
      <c r="F290" s="157"/>
      <c r="G290" s="157"/>
      <c r="H290" s="164">
        <f>F290*G290</f>
        <v>0</v>
      </c>
      <c r="I290" s="75"/>
      <c r="J290" s="75"/>
    </row>
    <row r="291" spans="1:13" s="262" customFormat="1" ht="12.75">
      <c r="A291" s="411"/>
      <c r="B291" s="395" t="s">
        <v>233</v>
      </c>
      <c r="C291" s="440"/>
      <c r="D291" s="440"/>
      <c r="E291" s="258" t="s">
        <v>234</v>
      </c>
      <c r="F291" s="288">
        <v>15</v>
      </c>
      <c r="G291" s="280">
        <v>150</v>
      </c>
      <c r="H291" s="289">
        <f aca="true" t="shared" si="5" ref="H291:H296">F291*G291</f>
        <v>2250</v>
      </c>
      <c r="I291" s="290">
        <v>5000</v>
      </c>
      <c r="J291" s="290">
        <v>2250</v>
      </c>
      <c r="K291" s="276"/>
      <c r="L291" s="276"/>
      <c r="M291" s="276"/>
    </row>
    <row r="292" spans="1:10" ht="12.75" hidden="1">
      <c r="A292" s="412"/>
      <c r="B292" s="420"/>
      <c r="C292" s="421"/>
      <c r="D292" s="421"/>
      <c r="E292" s="318"/>
      <c r="F292" s="157"/>
      <c r="G292" s="157"/>
      <c r="H292" s="164">
        <f t="shared" si="5"/>
        <v>0</v>
      </c>
      <c r="I292" s="75"/>
      <c r="J292" s="75"/>
    </row>
    <row r="293" spans="1:10" ht="12.75" hidden="1">
      <c r="A293" s="412"/>
      <c r="B293" s="420"/>
      <c r="C293" s="421"/>
      <c r="D293" s="421"/>
      <c r="E293" s="318"/>
      <c r="F293" s="157"/>
      <c r="G293" s="157"/>
      <c r="H293" s="164">
        <f t="shared" si="5"/>
        <v>0</v>
      </c>
      <c r="I293" s="75"/>
      <c r="J293" s="75"/>
    </row>
    <row r="294" spans="1:10" ht="12.75" customHeight="1" hidden="1">
      <c r="A294" s="412"/>
      <c r="B294" s="420"/>
      <c r="C294" s="421"/>
      <c r="D294" s="421"/>
      <c r="E294" s="318"/>
      <c r="F294" s="157"/>
      <c r="G294" s="157"/>
      <c r="H294" s="164">
        <f t="shared" si="5"/>
        <v>0</v>
      </c>
      <c r="I294" s="75"/>
      <c r="J294" s="75"/>
    </row>
    <row r="295" spans="1:10" ht="12.75" customHeight="1" hidden="1">
      <c r="A295" s="412"/>
      <c r="B295" s="420"/>
      <c r="C295" s="421"/>
      <c r="D295" s="421"/>
      <c r="E295" s="318"/>
      <c r="F295" s="157"/>
      <c r="G295" s="157"/>
      <c r="H295" s="164">
        <f t="shared" si="5"/>
        <v>0</v>
      </c>
      <c r="I295" s="75"/>
      <c r="J295" s="75"/>
    </row>
    <row r="296" spans="1:10" ht="12.75" customHeight="1" hidden="1">
      <c r="A296" s="412"/>
      <c r="B296" s="420"/>
      <c r="C296" s="421"/>
      <c r="D296" s="421"/>
      <c r="E296" s="318"/>
      <c r="F296" s="157"/>
      <c r="G296" s="157"/>
      <c r="H296" s="164">
        <f t="shared" si="5"/>
        <v>0</v>
      </c>
      <c r="I296" s="75"/>
      <c r="J296" s="75"/>
    </row>
    <row r="297" spans="1:10" ht="12.75" customHeight="1">
      <c r="A297" s="413"/>
      <c r="B297" s="442" t="s">
        <v>170</v>
      </c>
      <c r="C297" s="443"/>
      <c r="D297" s="443"/>
      <c r="E297" s="159"/>
      <c r="F297" s="160"/>
      <c r="G297" s="161"/>
      <c r="H297" s="162">
        <f>SUM(H290:H296)</f>
        <v>2250</v>
      </c>
      <c r="I297" s="162">
        <f>SUM(I290:I296)</f>
        <v>5000</v>
      </c>
      <c r="J297" s="162">
        <f>SUM(J290:J296)</f>
        <v>2250</v>
      </c>
    </row>
    <row r="298" spans="1:10" ht="12.75" hidden="1">
      <c r="A298" s="299">
        <v>3</v>
      </c>
      <c r="B298" s="416" t="s">
        <v>172</v>
      </c>
      <c r="C298" s="416"/>
      <c r="D298" s="444"/>
      <c r="E298" s="163"/>
      <c r="F298" s="157"/>
      <c r="G298" s="157"/>
      <c r="H298" s="164">
        <f>G298-F298</f>
        <v>0</v>
      </c>
      <c r="I298" s="75"/>
      <c r="J298" s="75"/>
    </row>
    <row r="299" spans="1:10" ht="12.75" hidden="1">
      <c r="A299" s="411"/>
      <c r="B299" s="420"/>
      <c r="C299" s="421"/>
      <c r="D299" s="421"/>
      <c r="E299" s="318"/>
      <c r="F299" s="157"/>
      <c r="G299" s="157"/>
      <c r="H299" s="164">
        <f>G299-F299</f>
        <v>0</v>
      </c>
      <c r="I299" s="75"/>
      <c r="J299" s="75"/>
    </row>
    <row r="300" spans="1:10" ht="12.75" customHeight="1" hidden="1">
      <c r="A300" s="412"/>
      <c r="B300" s="420"/>
      <c r="C300" s="421"/>
      <c r="D300" s="421"/>
      <c r="E300" s="318"/>
      <c r="F300" s="157"/>
      <c r="G300" s="157"/>
      <c r="H300" s="164">
        <f>G300-F300</f>
        <v>0</v>
      </c>
      <c r="I300" s="75"/>
      <c r="J300" s="75"/>
    </row>
    <row r="301" spans="1:10" ht="12.75" hidden="1">
      <c r="A301" s="412"/>
      <c r="B301" s="420"/>
      <c r="C301" s="421"/>
      <c r="D301" s="421"/>
      <c r="E301" s="318"/>
      <c r="F301" s="157"/>
      <c r="G301" s="157"/>
      <c r="H301" s="164">
        <f>G301-F301</f>
        <v>0</v>
      </c>
      <c r="I301" s="75"/>
      <c r="J301" s="75"/>
    </row>
    <row r="302" spans="1:10" ht="12.75" customHeight="1" hidden="1">
      <c r="A302" s="413"/>
      <c r="B302" s="442" t="s">
        <v>170</v>
      </c>
      <c r="C302" s="443"/>
      <c r="D302" s="443"/>
      <c r="E302" s="159"/>
      <c r="F302" s="160"/>
      <c r="G302" s="161"/>
      <c r="H302" s="162">
        <f>SUM(H298:H301)</f>
        <v>0</v>
      </c>
      <c r="I302" s="162">
        <f>SUM(I298:I301)</f>
        <v>0</v>
      </c>
      <c r="J302" s="162">
        <f>SUM(J298:J301)</f>
        <v>0</v>
      </c>
    </row>
    <row r="303" spans="1:10" ht="12.75" hidden="1">
      <c r="A303" s="299">
        <v>4</v>
      </c>
      <c r="B303" s="407" t="s">
        <v>174</v>
      </c>
      <c r="C303" s="407"/>
      <c r="D303" s="375"/>
      <c r="E303" s="79"/>
      <c r="F303" s="157"/>
      <c r="G303" s="157"/>
      <c r="H303" s="164">
        <f>G303*F303</f>
        <v>0</v>
      </c>
      <c r="I303" s="75"/>
      <c r="J303" s="75"/>
    </row>
    <row r="304" spans="1:10" ht="12.75" hidden="1">
      <c r="A304" s="411"/>
      <c r="B304" s="375"/>
      <c r="C304" s="399"/>
      <c r="D304" s="399"/>
      <c r="E304" s="79"/>
      <c r="F304" s="34"/>
      <c r="G304" s="34"/>
      <c r="H304" s="164"/>
      <c r="I304" s="223"/>
      <c r="J304" s="223"/>
    </row>
    <row r="305" spans="1:10" ht="12.75" hidden="1">
      <c r="A305" s="412"/>
      <c r="B305" s="375"/>
      <c r="C305" s="399"/>
      <c r="D305" s="376"/>
      <c r="E305" s="318"/>
      <c r="F305" s="34"/>
      <c r="G305" s="34"/>
      <c r="H305" s="164"/>
      <c r="I305" s="223"/>
      <c r="J305" s="223"/>
    </row>
    <row r="306" spans="1:10" ht="12.75" hidden="1">
      <c r="A306" s="412"/>
      <c r="B306" s="375"/>
      <c r="C306" s="399"/>
      <c r="D306" s="376"/>
      <c r="E306" s="318"/>
      <c r="F306" s="34"/>
      <c r="G306" s="34"/>
      <c r="H306" s="164">
        <f aca="true" t="shared" si="6" ref="H306:H312">G306*F306</f>
        <v>0</v>
      </c>
      <c r="I306" s="223"/>
      <c r="J306" s="223"/>
    </row>
    <row r="307" spans="1:10" ht="12.75" hidden="1">
      <c r="A307" s="412"/>
      <c r="B307" s="375"/>
      <c r="C307" s="399"/>
      <c r="D307" s="376"/>
      <c r="E307" s="318"/>
      <c r="F307" s="34"/>
      <c r="G307" s="34"/>
      <c r="H307" s="164">
        <f t="shared" si="6"/>
        <v>0</v>
      </c>
      <c r="I307" s="223"/>
      <c r="J307" s="223"/>
    </row>
    <row r="308" spans="1:10" ht="12.75" hidden="1">
      <c r="A308" s="412"/>
      <c r="B308" s="375"/>
      <c r="C308" s="399"/>
      <c r="D308" s="376"/>
      <c r="E308" s="318"/>
      <c r="F308" s="34"/>
      <c r="G308" s="34"/>
      <c r="H308" s="164">
        <f t="shared" si="6"/>
        <v>0</v>
      </c>
      <c r="I308" s="223"/>
      <c r="J308" s="223"/>
    </row>
    <row r="309" spans="1:10" ht="12.75" hidden="1">
      <c r="A309" s="412"/>
      <c r="B309" s="375"/>
      <c r="C309" s="399"/>
      <c r="D309" s="376"/>
      <c r="E309" s="318"/>
      <c r="F309" s="34"/>
      <c r="G309" s="34"/>
      <c r="H309" s="164">
        <f t="shared" si="6"/>
        <v>0</v>
      </c>
      <c r="I309" s="223"/>
      <c r="J309" s="223"/>
    </row>
    <row r="310" spans="1:10" ht="12.75" hidden="1">
      <c r="A310" s="412"/>
      <c r="B310" s="375"/>
      <c r="C310" s="399"/>
      <c r="D310" s="376"/>
      <c r="E310" s="318"/>
      <c r="F310" s="34"/>
      <c r="G310" s="34"/>
      <c r="H310" s="164">
        <f t="shared" si="6"/>
        <v>0</v>
      </c>
      <c r="I310" s="222"/>
      <c r="J310" s="222"/>
    </row>
    <row r="311" spans="1:10" ht="12.75" hidden="1">
      <c r="A311" s="412"/>
      <c r="B311" s="375"/>
      <c r="C311" s="399"/>
      <c r="D311" s="376"/>
      <c r="E311" s="318"/>
      <c r="F311" s="166"/>
      <c r="G311" s="34"/>
      <c r="H311" s="164">
        <f t="shared" si="6"/>
        <v>0</v>
      </c>
      <c r="I311" s="75"/>
      <c r="J311" s="75"/>
    </row>
    <row r="312" spans="1:10" ht="12.75" hidden="1">
      <c r="A312" s="412"/>
      <c r="B312" s="420"/>
      <c r="C312" s="421"/>
      <c r="D312" s="445"/>
      <c r="E312" s="318"/>
      <c r="F312" s="34"/>
      <c r="G312" s="34"/>
      <c r="H312" s="164">
        <f t="shared" si="6"/>
        <v>0</v>
      </c>
      <c r="I312" s="75"/>
      <c r="J312" s="75"/>
    </row>
    <row r="313" spans="1:10" ht="12.75" customHeight="1" hidden="1">
      <c r="A313" s="412"/>
      <c r="B313" s="420"/>
      <c r="C313" s="421"/>
      <c r="D313" s="421"/>
      <c r="E313" s="318" t="s">
        <v>175</v>
      </c>
      <c r="F313" s="34"/>
      <c r="G313" s="34"/>
      <c r="H313" s="164"/>
      <c r="I313" s="75"/>
      <c r="J313" s="75"/>
    </row>
    <row r="314" spans="1:10" ht="12.75" customHeight="1" hidden="1">
      <c r="A314" s="412"/>
      <c r="B314" s="420"/>
      <c r="C314" s="421"/>
      <c r="D314" s="421"/>
      <c r="E314" s="318" t="s">
        <v>175</v>
      </c>
      <c r="F314" s="34"/>
      <c r="G314" s="34"/>
      <c r="H314" s="164"/>
      <c r="I314" s="75"/>
      <c r="J314" s="75"/>
    </row>
    <row r="315" spans="1:10" ht="12.75" customHeight="1" hidden="1">
      <c r="A315" s="413"/>
      <c r="B315" s="442" t="s">
        <v>170</v>
      </c>
      <c r="C315" s="443"/>
      <c r="D315" s="443"/>
      <c r="E315" s="159"/>
      <c r="F315" s="160"/>
      <c r="G315" s="161"/>
      <c r="H315" s="162">
        <f>SUM(H303:H314)</f>
        <v>0</v>
      </c>
      <c r="I315" s="162">
        <f>SUM(I298:I301)</f>
        <v>0</v>
      </c>
      <c r="J315" s="162">
        <f>SUM(J298:J301)</f>
        <v>0</v>
      </c>
    </row>
    <row r="316" spans="1:10" ht="26.25" customHeight="1" hidden="1">
      <c r="A316" s="150">
        <v>5</v>
      </c>
      <c r="B316" s="407" t="s">
        <v>176</v>
      </c>
      <c r="C316" s="407"/>
      <c r="D316" s="375"/>
      <c r="E316" s="79"/>
      <c r="F316" s="34"/>
      <c r="G316" s="34"/>
      <c r="H316" s="164">
        <f>F316*G316</f>
        <v>0</v>
      </c>
      <c r="I316" s="75"/>
      <c r="J316" s="75"/>
    </row>
    <row r="317" spans="1:10" ht="12.75">
      <c r="A317" s="435"/>
      <c r="B317" s="420" t="s">
        <v>228</v>
      </c>
      <c r="C317" s="421"/>
      <c r="D317" s="421"/>
      <c r="E317" s="318" t="s">
        <v>175</v>
      </c>
      <c r="F317" s="34">
        <v>2</v>
      </c>
      <c r="G317" s="34">
        <v>3000</v>
      </c>
      <c r="H317" s="164">
        <v>6000</v>
      </c>
      <c r="I317" s="222">
        <v>6000</v>
      </c>
      <c r="J317" s="222">
        <v>6000</v>
      </c>
    </row>
    <row r="318" spans="1:10" ht="12.75" customHeight="1" hidden="1">
      <c r="A318" s="436"/>
      <c r="B318" s="420"/>
      <c r="C318" s="421"/>
      <c r="D318" s="421"/>
      <c r="E318" s="318"/>
      <c r="F318" s="34"/>
      <c r="G318" s="34"/>
      <c r="H318" s="164">
        <f>F318*G318</f>
        <v>0</v>
      </c>
      <c r="I318" s="75"/>
      <c r="J318" s="75"/>
    </row>
    <row r="319" spans="1:10" ht="12.75" customHeight="1" hidden="1">
      <c r="A319" s="436"/>
      <c r="B319" s="420"/>
      <c r="C319" s="421"/>
      <c r="D319" s="421"/>
      <c r="E319" s="318"/>
      <c r="F319" s="34"/>
      <c r="G319" s="34"/>
      <c r="H319" s="164">
        <f>F319*G319</f>
        <v>0</v>
      </c>
      <c r="I319" s="75"/>
      <c r="J319" s="75"/>
    </row>
    <row r="320" spans="1:10" ht="12.75" hidden="1">
      <c r="A320" s="436"/>
      <c r="B320" s="420"/>
      <c r="C320" s="421"/>
      <c r="D320" s="421"/>
      <c r="E320" s="318"/>
      <c r="F320" s="34"/>
      <c r="G320" s="34"/>
      <c r="H320" s="164">
        <f>F320*G320</f>
        <v>0</v>
      </c>
      <c r="I320" s="158"/>
      <c r="J320" s="158"/>
    </row>
    <row r="321" spans="1:10" ht="12.75" customHeight="1">
      <c r="A321" s="437"/>
      <c r="B321" s="442" t="s">
        <v>170</v>
      </c>
      <c r="C321" s="443"/>
      <c r="D321" s="443"/>
      <c r="E321" s="159"/>
      <c r="F321" s="160"/>
      <c r="G321" s="161"/>
      <c r="H321" s="162">
        <f>SUM(H316:H320)</f>
        <v>6000</v>
      </c>
      <c r="I321" s="162">
        <f>SUM(I316:I320)</f>
        <v>6000</v>
      </c>
      <c r="J321" s="162">
        <f>SUM(J316:J320)</f>
        <v>6000</v>
      </c>
    </row>
    <row r="322" spans="1:10" ht="12.75">
      <c r="A322" s="150">
        <v>6</v>
      </c>
      <c r="B322" s="407" t="s">
        <v>177</v>
      </c>
      <c r="C322" s="407"/>
      <c r="D322" s="375"/>
      <c r="E322" s="79"/>
      <c r="F322" s="167"/>
      <c r="G322" s="167"/>
      <c r="H322" s="164">
        <f>F322*G322</f>
        <v>0</v>
      </c>
      <c r="I322" s="75"/>
      <c r="J322" s="75"/>
    </row>
    <row r="323" spans="1:10" ht="12.75">
      <c r="A323" s="435"/>
      <c r="B323" s="375" t="s">
        <v>231</v>
      </c>
      <c r="C323" s="399"/>
      <c r="D323" s="399"/>
      <c r="E323" s="168" t="s">
        <v>223</v>
      </c>
      <c r="F323" s="169">
        <v>536</v>
      </c>
      <c r="G323" s="169">
        <v>95.08</v>
      </c>
      <c r="H323" s="164">
        <v>50965</v>
      </c>
      <c r="I323" s="224">
        <v>50965</v>
      </c>
      <c r="J323" s="224">
        <v>50965</v>
      </c>
    </row>
    <row r="324" spans="1:10" ht="12.75" hidden="1">
      <c r="A324" s="436"/>
      <c r="B324" s="375"/>
      <c r="C324" s="399"/>
      <c r="D324" s="399"/>
      <c r="E324" s="168"/>
      <c r="F324" s="298"/>
      <c r="G324" s="93"/>
      <c r="H324" s="164">
        <f aca="true" t="shared" si="7" ref="H324:H342">F324*G324</f>
        <v>0</v>
      </c>
      <c r="I324" s="298"/>
      <c r="J324" s="298"/>
    </row>
    <row r="325" spans="1:10" ht="12.75" hidden="1">
      <c r="A325" s="436"/>
      <c r="B325" s="375"/>
      <c r="C325" s="399"/>
      <c r="D325" s="399"/>
      <c r="E325" s="168"/>
      <c r="F325" s="298"/>
      <c r="G325" s="93"/>
      <c r="H325" s="164">
        <f t="shared" si="7"/>
        <v>0</v>
      </c>
      <c r="I325" s="298"/>
      <c r="J325" s="298"/>
    </row>
    <row r="326" spans="1:10" ht="12.75" hidden="1">
      <c r="A326" s="436"/>
      <c r="B326" s="375"/>
      <c r="C326" s="399"/>
      <c r="D326" s="399"/>
      <c r="E326" s="168"/>
      <c r="F326" s="298"/>
      <c r="G326" s="56"/>
      <c r="H326" s="164">
        <f t="shared" si="7"/>
        <v>0</v>
      </c>
      <c r="I326" s="158"/>
      <c r="J326" s="158"/>
    </row>
    <row r="327" spans="1:10" ht="12.75" customHeight="1" hidden="1">
      <c r="A327" s="436"/>
      <c r="B327" s="375"/>
      <c r="C327" s="399"/>
      <c r="D327" s="399"/>
      <c r="E327" s="168"/>
      <c r="F327" s="170"/>
      <c r="G327" s="93"/>
      <c r="H327" s="164">
        <f t="shared" si="7"/>
        <v>0</v>
      </c>
      <c r="I327" s="171"/>
      <c r="J327" s="171"/>
    </row>
    <row r="328" spans="1:10" ht="12.75" hidden="1">
      <c r="A328" s="436"/>
      <c r="B328" s="375"/>
      <c r="C328" s="399"/>
      <c r="D328" s="399"/>
      <c r="E328" s="168"/>
      <c r="F328" s="298"/>
      <c r="G328" s="56"/>
      <c r="H328" s="164">
        <f t="shared" si="7"/>
        <v>0</v>
      </c>
      <c r="I328" s="158"/>
      <c r="J328" s="158"/>
    </row>
    <row r="329" spans="1:10" ht="12.75" hidden="1">
      <c r="A329" s="436"/>
      <c r="B329" s="375"/>
      <c r="C329" s="399"/>
      <c r="D329" s="399"/>
      <c r="E329" s="168"/>
      <c r="F329" s="298"/>
      <c r="G329" s="93"/>
      <c r="H329" s="164">
        <f t="shared" si="7"/>
        <v>0</v>
      </c>
      <c r="I329" s="298"/>
      <c r="J329" s="298"/>
    </row>
    <row r="330" spans="1:10" ht="12.75" hidden="1">
      <c r="A330" s="436"/>
      <c r="B330" s="375"/>
      <c r="C330" s="399"/>
      <c r="D330" s="399"/>
      <c r="E330" s="168"/>
      <c r="F330" s="170"/>
      <c r="G330" s="93"/>
      <c r="H330" s="164">
        <f t="shared" si="7"/>
        <v>0</v>
      </c>
      <c r="I330" s="298"/>
      <c r="J330" s="298"/>
    </row>
    <row r="331" spans="1:10" ht="12.75" hidden="1">
      <c r="A331" s="436"/>
      <c r="B331" s="375"/>
      <c r="C331" s="399"/>
      <c r="D331" s="399"/>
      <c r="E331" s="168"/>
      <c r="F331" s="298"/>
      <c r="G331" s="56"/>
      <c r="H331" s="164">
        <f t="shared" si="7"/>
        <v>0</v>
      </c>
      <c r="I331" s="158"/>
      <c r="J331" s="158"/>
    </row>
    <row r="332" spans="1:10" ht="12.75" hidden="1">
      <c r="A332" s="436"/>
      <c r="B332" s="375"/>
      <c r="C332" s="399"/>
      <c r="D332" s="399"/>
      <c r="E332" s="168"/>
      <c r="F332" s="298"/>
      <c r="G332" s="93"/>
      <c r="H332" s="164">
        <f t="shared" si="7"/>
        <v>0</v>
      </c>
      <c r="I332" s="298"/>
      <c r="J332" s="298"/>
    </row>
    <row r="333" spans="1:10" ht="12.75" hidden="1">
      <c r="A333" s="436"/>
      <c r="B333" s="375"/>
      <c r="C333" s="399"/>
      <c r="D333" s="399"/>
      <c r="E333" s="168"/>
      <c r="F333" s="170"/>
      <c r="G333" s="93"/>
      <c r="H333" s="164">
        <f t="shared" si="7"/>
        <v>0</v>
      </c>
      <c r="I333" s="298"/>
      <c r="J333" s="298"/>
    </row>
    <row r="334" spans="1:10" ht="12.75" hidden="1">
      <c r="A334" s="436"/>
      <c r="B334" s="375"/>
      <c r="C334" s="399"/>
      <c r="D334" s="399"/>
      <c r="E334" s="168"/>
      <c r="F334" s="298"/>
      <c r="G334" s="93"/>
      <c r="H334" s="164">
        <f t="shared" si="7"/>
        <v>0</v>
      </c>
      <c r="I334" s="298"/>
      <c r="J334" s="298"/>
    </row>
    <row r="335" spans="1:10" ht="12.75" hidden="1">
      <c r="A335" s="436"/>
      <c r="B335" s="375"/>
      <c r="C335" s="399"/>
      <c r="D335" s="399"/>
      <c r="E335" s="168"/>
      <c r="F335" s="298"/>
      <c r="G335" s="56"/>
      <c r="H335" s="164">
        <f t="shared" si="7"/>
        <v>0</v>
      </c>
      <c r="I335" s="158"/>
      <c r="J335" s="158"/>
    </row>
    <row r="336" spans="1:10" ht="12.75" hidden="1">
      <c r="A336" s="436"/>
      <c r="B336" s="375"/>
      <c r="C336" s="399"/>
      <c r="D336" s="399"/>
      <c r="E336" s="168"/>
      <c r="F336" s="298"/>
      <c r="G336" s="93"/>
      <c r="H336" s="164">
        <f t="shared" si="7"/>
        <v>0</v>
      </c>
      <c r="I336" s="298"/>
      <c r="J336" s="298"/>
    </row>
    <row r="337" spans="1:10" ht="12.75" hidden="1">
      <c r="A337" s="436"/>
      <c r="B337" s="375"/>
      <c r="C337" s="399"/>
      <c r="D337" s="399"/>
      <c r="E337" s="168"/>
      <c r="F337" s="170"/>
      <c r="G337" s="172"/>
      <c r="H337" s="164">
        <f t="shared" si="7"/>
        <v>0</v>
      </c>
      <c r="I337" s="173"/>
      <c r="J337" s="173"/>
    </row>
    <row r="338" spans="1:10" ht="12.75" hidden="1">
      <c r="A338" s="436"/>
      <c r="B338" s="375"/>
      <c r="C338" s="399"/>
      <c r="D338" s="399"/>
      <c r="E338" s="168"/>
      <c r="F338" s="34"/>
      <c r="G338" s="34"/>
      <c r="H338" s="164">
        <f t="shared" si="7"/>
        <v>0</v>
      </c>
      <c r="J338" s="75"/>
    </row>
    <row r="339" spans="1:10" ht="12.75" hidden="1">
      <c r="A339" s="436"/>
      <c r="B339" s="375"/>
      <c r="C339" s="399"/>
      <c r="D339" s="399"/>
      <c r="E339" s="168"/>
      <c r="F339" s="34"/>
      <c r="G339" s="34"/>
      <c r="H339" s="164">
        <f t="shared" si="7"/>
        <v>0</v>
      </c>
      <c r="I339" s="75"/>
      <c r="J339" s="75"/>
    </row>
    <row r="340" spans="1:10" ht="12.75" hidden="1">
      <c r="A340" s="436"/>
      <c r="B340" s="375"/>
      <c r="C340" s="399"/>
      <c r="D340" s="399"/>
      <c r="E340" s="168"/>
      <c r="F340" s="34"/>
      <c r="G340" s="34"/>
      <c r="H340" s="164">
        <f t="shared" si="7"/>
        <v>0</v>
      </c>
      <c r="I340" s="75"/>
      <c r="J340" s="75"/>
    </row>
    <row r="341" spans="1:10" ht="12.75" hidden="1">
      <c r="A341" s="436"/>
      <c r="B341" s="375"/>
      <c r="C341" s="399"/>
      <c r="D341" s="399"/>
      <c r="E341" s="168"/>
      <c r="F341" s="34"/>
      <c r="G341" s="34"/>
      <c r="H341" s="164">
        <f t="shared" si="7"/>
        <v>0</v>
      </c>
      <c r="I341" s="75"/>
      <c r="J341" s="75"/>
    </row>
    <row r="342" spans="1:10" ht="12.75" hidden="1">
      <c r="A342" s="436"/>
      <c r="B342" s="375"/>
      <c r="C342" s="399"/>
      <c r="D342" s="399"/>
      <c r="E342" s="168"/>
      <c r="F342" s="34"/>
      <c r="G342" s="34"/>
      <c r="H342" s="164">
        <f t="shared" si="7"/>
        <v>0</v>
      </c>
      <c r="I342" s="75"/>
      <c r="J342" s="75"/>
    </row>
    <row r="343" spans="1:10" ht="17.25" customHeight="1">
      <c r="A343" s="437"/>
      <c r="B343" s="442" t="s">
        <v>170</v>
      </c>
      <c r="C343" s="443"/>
      <c r="D343" s="443"/>
      <c r="E343" s="159"/>
      <c r="F343" s="160"/>
      <c r="G343" s="161"/>
      <c r="H343" s="162">
        <f>SUM(H323:H342)</f>
        <v>50965</v>
      </c>
      <c r="I343" s="162">
        <f>SUM(I323:I342)</f>
        <v>50965</v>
      </c>
      <c r="J343" s="162">
        <f>SUM(J323:J342)</f>
        <v>50965</v>
      </c>
    </row>
    <row r="344" spans="1:10" ht="30.75" customHeight="1">
      <c r="A344" s="295">
        <v>7</v>
      </c>
      <c r="B344" s="448" t="s">
        <v>178</v>
      </c>
      <c r="C344" s="449"/>
      <c r="D344" s="450"/>
      <c r="E344" s="175"/>
      <c r="F344" s="175"/>
      <c r="G344" s="175"/>
      <c r="H344" s="176">
        <f>F344*G344</f>
        <v>0</v>
      </c>
      <c r="I344" s="177"/>
      <c r="J344" s="177"/>
    </row>
    <row r="345" spans="1:10" ht="18" customHeight="1">
      <c r="A345" s="404" t="s">
        <v>179</v>
      </c>
      <c r="B345" s="405"/>
      <c r="C345" s="405"/>
      <c r="D345" s="405"/>
      <c r="E345" s="405"/>
      <c r="F345" s="405"/>
      <c r="G345" s="406"/>
      <c r="H345" s="57">
        <f>H343+H321+H315+H302+H297+H289+H344</f>
        <v>83562.4</v>
      </c>
      <c r="I345" s="57">
        <f>I343+I321+I315+I302+I297+I289+I344</f>
        <v>86651.4</v>
      </c>
      <c r="J345" s="57">
        <f>J343+J321+J315+J302+J297+J289+J344</f>
        <v>79310.4</v>
      </c>
    </row>
    <row r="346" spans="1:10" ht="18" customHeight="1">
      <c r="A346" s="357" t="s">
        <v>180</v>
      </c>
      <c r="B346" s="358"/>
      <c r="C346" s="358"/>
      <c r="D346" s="358"/>
      <c r="E346" s="358"/>
      <c r="F346" s="358"/>
      <c r="G346" s="358"/>
      <c r="H346" s="57">
        <f>H345+H271+H231+H220+H197+H174+H165+H152+H138</f>
        <v>9555414.0003</v>
      </c>
      <c r="I346" s="57">
        <f>I345+I271+I231+I220+I197+I174+I165+I152+I138</f>
        <v>10566431</v>
      </c>
      <c r="J346" s="57">
        <f>J345+J271+J231+J220+J197+J174+J165+J152+J138</f>
        <v>10944361</v>
      </c>
    </row>
    <row r="347" spans="1:10" ht="18" customHeight="1">
      <c r="A347" s="451" t="s">
        <v>181</v>
      </c>
      <c r="B347" s="452"/>
      <c r="C347" s="452"/>
      <c r="D347" s="452"/>
      <c r="E347" s="452"/>
      <c r="F347" s="452"/>
      <c r="G347" s="452"/>
      <c r="H347" s="452"/>
      <c r="I347" s="453"/>
      <c r="J347" s="178">
        <f>H346+H118+H111+H103+H96+H87+H79+H70+H63+H56+H44+H36</f>
        <v>42676339.0003</v>
      </c>
    </row>
    <row r="348" spans="1:10" ht="26.25" customHeight="1">
      <c r="A348" s="48"/>
      <c r="B348" s="48"/>
      <c r="C348" s="48"/>
      <c r="D348" s="48"/>
      <c r="E348" s="48"/>
      <c r="F348" s="48"/>
      <c r="G348" s="48"/>
      <c r="H348" s="48"/>
      <c r="I348" s="48"/>
      <c r="J348" s="48"/>
    </row>
    <row r="349" spans="1:10" ht="16.5" customHeight="1">
      <c r="A349" s="446" t="s">
        <v>182</v>
      </c>
      <c r="B349" s="446"/>
      <c r="C349" s="446"/>
      <c r="D349" s="179"/>
      <c r="E349" s="180" t="s">
        <v>226</v>
      </c>
      <c r="F349" s="180"/>
      <c r="G349" s="180"/>
      <c r="H349" s="48"/>
      <c r="I349" s="48"/>
      <c r="J349" s="48"/>
    </row>
    <row r="350" spans="1:10" ht="12.75">
      <c r="A350" s="180"/>
      <c r="B350" s="180"/>
      <c r="C350" s="180"/>
      <c r="D350" s="293" t="s">
        <v>183</v>
      </c>
      <c r="E350" s="180"/>
      <c r="F350" s="180"/>
      <c r="G350" s="180"/>
      <c r="H350" s="48"/>
      <c r="I350" s="48"/>
      <c r="J350" s="48"/>
    </row>
    <row r="351" spans="1:10" ht="12.75">
      <c r="A351" s="180"/>
      <c r="B351" s="180"/>
      <c r="C351" s="180"/>
      <c r="D351" s="180"/>
      <c r="E351" s="180"/>
      <c r="F351" s="180"/>
      <c r="G351" s="180"/>
      <c r="H351" s="48"/>
      <c r="I351" s="48"/>
      <c r="J351" s="48"/>
    </row>
    <row r="352" spans="1:7" ht="12.75">
      <c r="A352" s="446" t="s">
        <v>184</v>
      </c>
      <c r="B352" s="446"/>
      <c r="C352" s="446"/>
      <c r="D352" s="182"/>
      <c r="E352" s="183" t="s">
        <v>227</v>
      </c>
      <c r="F352" s="184"/>
      <c r="G352" s="184"/>
    </row>
    <row r="353" spans="1:7" ht="12.75">
      <c r="A353" s="180"/>
      <c r="B353" s="183"/>
      <c r="C353" s="183"/>
      <c r="D353" s="293" t="s">
        <v>183</v>
      </c>
      <c r="E353" s="183"/>
      <c r="F353" s="183"/>
      <c r="G353" s="183"/>
    </row>
    <row r="354" spans="1:10" ht="15.75">
      <c r="A354" s="447" t="s">
        <v>185</v>
      </c>
      <c r="B354" s="447"/>
      <c r="C354" s="447"/>
      <c r="D354" s="447"/>
      <c r="E354" s="447"/>
      <c r="F354" s="447"/>
      <c r="G354" s="447"/>
      <c r="H354" s="447"/>
      <c r="I354" s="447"/>
      <c r="J354" s="447"/>
    </row>
  </sheetData>
  <sheetProtection/>
  <mergeCells count="392">
    <mergeCell ref="A349:C349"/>
    <mergeCell ref="A352:C352"/>
    <mergeCell ref="A354:J354"/>
    <mergeCell ref="D102:G102"/>
    <mergeCell ref="B342:D342"/>
    <mergeCell ref="B343:D343"/>
    <mergeCell ref="B344:D344"/>
    <mergeCell ref="A345:G345"/>
    <mergeCell ref="A346:G346"/>
    <mergeCell ref="A347:I347"/>
    <mergeCell ref="B336:D336"/>
    <mergeCell ref="B337:D337"/>
    <mergeCell ref="B338:D338"/>
    <mergeCell ref="B339:D339"/>
    <mergeCell ref="B340:D340"/>
    <mergeCell ref="B341:D341"/>
    <mergeCell ref="B330:D330"/>
    <mergeCell ref="B331:D331"/>
    <mergeCell ref="B332:D332"/>
    <mergeCell ref="B333:D333"/>
    <mergeCell ref="B334:D334"/>
    <mergeCell ref="B335:D335"/>
    <mergeCell ref="B321:D321"/>
    <mergeCell ref="B322:D322"/>
    <mergeCell ref="A323:A343"/>
    <mergeCell ref="B323:D323"/>
    <mergeCell ref="B324:D324"/>
    <mergeCell ref="B325:D325"/>
    <mergeCell ref="B326:D326"/>
    <mergeCell ref="B327:D327"/>
    <mergeCell ref="B328:D328"/>
    <mergeCell ref="B329:D329"/>
    <mergeCell ref="B312:D312"/>
    <mergeCell ref="B313:D313"/>
    <mergeCell ref="B314:D314"/>
    <mergeCell ref="B315:D315"/>
    <mergeCell ref="B316:D316"/>
    <mergeCell ref="A317:A321"/>
    <mergeCell ref="B317:D317"/>
    <mergeCell ref="B318:D318"/>
    <mergeCell ref="B319:D319"/>
    <mergeCell ref="B320:D320"/>
    <mergeCell ref="B298:D298"/>
    <mergeCell ref="A299:A302"/>
    <mergeCell ref="B299:D299"/>
    <mergeCell ref="B300:D300"/>
    <mergeCell ref="B301:D301"/>
    <mergeCell ref="B302:D302"/>
    <mergeCell ref="B303:D303"/>
    <mergeCell ref="A304:A315"/>
    <mergeCell ref="B304:D304"/>
    <mergeCell ref="B305:D305"/>
    <mergeCell ref="B306:D306"/>
    <mergeCell ref="B307:D307"/>
    <mergeCell ref="B308:D308"/>
    <mergeCell ref="B309:D309"/>
    <mergeCell ref="B310:D310"/>
    <mergeCell ref="B311:D311"/>
    <mergeCell ref="B290:D290"/>
    <mergeCell ref="A291:A297"/>
    <mergeCell ref="B291:D291"/>
    <mergeCell ref="B292:D292"/>
    <mergeCell ref="B293:D293"/>
    <mergeCell ref="B294:D294"/>
    <mergeCell ref="B295:D295"/>
    <mergeCell ref="B296:D296"/>
    <mergeCell ref="B297:D297"/>
    <mergeCell ref="B278:D278"/>
    <mergeCell ref="A279:A289"/>
    <mergeCell ref="B279:D279"/>
    <mergeCell ref="B280:D280"/>
    <mergeCell ref="B281:D281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G275:G276"/>
    <mergeCell ref="H275:J275"/>
    <mergeCell ref="B267:D267"/>
    <mergeCell ref="B268:D268"/>
    <mergeCell ref="B269:D269"/>
    <mergeCell ref="B270:D270"/>
    <mergeCell ref="A271:G271"/>
    <mergeCell ref="A273:H273"/>
    <mergeCell ref="B277:D277"/>
    <mergeCell ref="B266:D266"/>
    <mergeCell ref="B252:D252"/>
    <mergeCell ref="B253:D253"/>
    <mergeCell ref="B254:D254"/>
    <mergeCell ref="B255:D255"/>
    <mergeCell ref="A275:A276"/>
    <mergeCell ref="B275:D276"/>
    <mergeCell ref="E275:E276"/>
    <mergeCell ref="F275:F276"/>
    <mergeCell ref="A256:A265"/>
    <mergeCell ref="B256:D256"/>
    <mergeCell ref="B257:D257"/>
    <mergeCell ref="B258:D258"/>
    <mergeCell ref="B259:D259"/>
    <mergeCell ref="B260:D260"/>
    <mergeCell ref="B246:D246"/>
    <mergeCell ref="B247:D247"/>
    <mergeCell ref="B248:D248"/>
    <mergeCell ref="B249:D249"/>
    <mergeCell ref="B250:D250"/>
    <mergeCell ref="B251:D251"/>
    <mergeCell ref="B261:D261"/>
    <mergeCell ref="B262:D262"/>
    <mergeCell ref="B263:D263"/>
    <mergeCell ref="B264:D264"/>
    <mergeCell ref="B265:D265"/>
    <mergeCell ref="B237:D237"/>
    <mergeCell ref="B238:D238"/>
    <mergeCell ref="B239:D239"/>
    <mergeCell ref="A240:A252"/>
    <mergeCell ref="B240:D240"/>
    <mergeCell ref="B241:D241"/>
    <mergeCell ref="B242:D242"/>
    <mergeCell ref="B243:D243"/>
    <mergeCell ref="B244:D244"/>
    <mergeCell ref="B245:D245"/>
    <mergeCell ref="A233:J233"/>
    <mergeCell ref="A235:A236"/>
    <mergeCell ref="B235:D236"/>
    <mergeCell ref="E235:E236"/>
    <mergeCell ref="F235:F236"/>
    <mergeCell ref="G235:G236"/>
    <mergeCell ref="H235:J235"/>
    <mergeCell ref="B229:C229"/>
    <mergeCell ref="I229:J229"/>
    <mergeCell ref="B230:C230"/>
    <mergeCell ref="I230:J230"/>
    <mergeCell ref="A231:F231"/>
    <mergeCell ref="I231:J231"/>
    <mergeCell ref="B226:C226"/>
    <mergeCell ref="I226:J226"/>
    <mergeCell ref="B227:C227"/>
    <mergeCell ref="I227:J227"/>
    <mergeCell ref="B228:C228"/>
    <mergeCell ref="I228:J228"/>
    <mergeCell ref="A220:G220"/>
    <mergeCell ref="A222:J222"/>
    <mergeCell ref="A224:A225"/>
    <mergeCell ref="B224:C225"/>
    <mergeCell ref="D224:D225"/>
    <mergeCell ref="E224:E225"/>
    <mergeCell ref="F224:F225"/>
    <mergeCell ref="G224:J224"/>
    <mergeCell ref="I225:J225"/>
    <mergeCell ref="B214:D214"/>
    <mergeCell ref="B215:D215"/>
    <mergeCell ref="B216:D216"/>
    <mergeCell ref="B217:D217"/>
    <mergeCell ref="B218:D218"/>
    <mergeCell ref="B219:D219"/>
    <mergeCell ref="B208:D208"/>
    <mergeCell ref="B209:D209"/>
    <mergeCell ref="B210:D210"/>
    <mergeCell ref="B211:D211"/>
    <mergeCell ref="B212:D212"/>
    <mergeCell ref="B213:D213"/>
    <mergeCell ref="B203:D203"/>
    <mergeCell ref="B204:D204"/>
    <mergeCell ref="B205:D205"/>
    <mergeCell ref="B206:D206"/>
    <mergeCell ref="B207:D207"/>
    <mergeCell ref="B194:D194"/>
    <mergeCell ref="B195:D195"/>
    <mergeCell ref="B196:D196"/>
    <mergeCell ref="A197:G197"/>
    <mergeCell ref="A199:J199"/>
    <mergeCell ref="A201:A202"/>
    <mergeCell ref="B201:D202"/>
    <mergeCell ref="E201:E202"/>
    <mergeCell ref="F201:F202"/>
    <mergeCell ref="G201:G202"/>
    <mergeCell ref="B189:D189"/>
    <mergeCell ref="B190:D190"/>
    <mergeCell ref="B191:D191"/>
    <mergeCell ref="B192:D192"/>
    <mergeCell ref="B193:D193"/>
    <mergeCell ref="H178:J178"/>
    <mergeCell ref="B180:D180"/>
    <mergeCell ref="B181:D181"/>
    <mergeCell ref="H201:J201"/>
    <mergeCell ref="A182:A188"/>
    <mergeCell ref="B182:D182"/>
    <mergeCell ref="B183:D183"/>
    <mergeCell ref="B184:D184"/>
    <mergeCell ref="B185:D185"/>
    <mergeCell ref="B186:D186"/>
    <mergeCell ref="B187:D187"/>
    <mergeCell ref="B171:D171"/>
    <mergeCell ref="B172:D172"/>
    <mergeCell ref="B173:D173"/>
    <mergeCell ref="A174:G174"/>
    <mergeCell ref="A176:J176"/>
    <mergeCell ref="A178:A179"/>
    <mergeCell ref="B178:D179"/>
    <mergeCell ref="E178:E179"/>
    <mergeCell ref="F178:F179"/>
    <mergeCell ref="G178:G179"/>
    <mergeCell ref="B188:D188"/>
    <mergeCell ref="B163:D163"/>
    <mergeCell ref="B164:D164"/>
    <mergeCell ref="A165:G165"/>
    <mergeCell ref="A167:J167"/>
    <mergeCell ref="A169:A170"/>
    <mergeCell ref="B169:D170"/>
    <mergeCell ref="E169:E170"/>
    <mergeCell ref="F169:F170"/>
    <mergeCell ref="G169:G170"/>
    <mergeCell ref="H169:J169"/>
    <mergeCell ref="H156:J156"/>
    <mergeCell ref="B158:D158"/>
    <mergeCell ref="B159:D159"/>
    <mergeCell ref="B160:D160"/>
    <mergeCell ref="B161:D161"/>
    <mergeCell ref="B162:D162"/>
    <mergeCell ref="B148:D148"/>
    <mergeCell ref="B149:D149"/>
    <mergeCell ref="B150:D150"/>
    <mergeCell ref="B151:D151"/>
    <mergeCell ref="A152:G152"/>
    <mergeCell ref="A156:A157"/>
    <mergeCell ref="B156:D157"/>
    <mergeCell ref="E156:E157"/>
    <mergeCell ref="F156:F157"/>
    <mergeCell ref="G156:G157"/>
    <mergeCell ref="A144:J144"/>
    <mergeCell ref="A146:A147"/>
    <mergeCell ref="B146:D147"/>
    <mergeCell ref="E146:E147"/>
    <mergeCell ref="F146:F147"/>
    <mergeCell ref="G146:G147"/>
    <mergeCell ref="H146:J146"/>
    <mergeCell ref="B136:D136"/>
    <mergeCell ref="B137:D137"/>
    <mergeCell ref="A138:G138"/>
    <mergeCell ref="B140:D140"/>
    <mergeCell ref="B141:D141"/>
    <mergeCell ref="B142:D142"/>
    <mergeCell ref="B130:D130"/>
    <mergeCell ref="B131:D131"/>
    <mergeCell ref="B132:D132"/>
    <mergeCell ref="B133:D133"/>
    <mergeCell ref="B134:D134"/>
    <mergeCell ref="B135:D135"/>
    <mergeCell ref="I124:I125"/>
    <mergeCell ref="J124:J125"/>
    <mergeCell ref="B126:D126"/>
    <mergeCell ref="B127:D127"/>
    <mergeCell ref="B128:D128"/>
    <mergeCell ref="B129:D129"/>
    <mergeCell ref="A118:G118"/>
    <mergeCell ref="A120:J120"/>
    <mergeCell ref="A121:J121"/>
    <mergeCell ref="A123:A125"/>
    <mergeCell ref="B123:D125"/>
    <mergeCell ref="E123:E125"/>
    <mergeCell ref="F123:F125"/>
    <mergeCell ref="G123:G125"/>
    <mergeCell ref="H123:J123"/>
    <mergeCell ref="H124:H125"/>
    <mergeCell ref="A111:G111"/>
    <mergeCell ref="A113:J113"/>
    <mergeCell ref="A115:A116"/>
    <mergeCell ref="B115:B116"/>
    <mergeCell ref="C115:C116"/>
    <mergeCell ref="D115:D116"/>
    <mergeCell ref="E115:E116"/>
    <mergeCell ref="F115:F116"/>
    <mergeCell ref="G115:G116"/>
    <mergeCell ref="H115:J115"/>
    <mergeCell ref="A103:G103"/>
    <mergeCell ref="A105:J105"/>
    <mergeCell ref="A107:A108"/>
    <mergeCell ref="B107:B108"/>
    <mergeCell ref="C107:C108"/>
    <mergeCell ref="D107:D108"/>
    <mergeCell ref="E107:E108"/>
    <mergeCell ref="F107:F108"/>
    <mergeCell ref="G107:G108"/>
    <mergeCell ref="H107:J107"/>
    <mergeCell ref="A96:G96"/>
    <mergeCell ref="A98:J98"/>
    <mergeCell ref="A99:J99"/>
    <mergeCell ref="A100:A101"/>
    <mergeCell ref="B100:B101"/>
    <mergeCell ref="C100:C101"/>
    <mergeCell ref="D100:G101"/>
    <mergeCell ref="H100:J100"/>
    <mergeCell ref="G91:G92"/>
    <mergeCell ref="H91:J91"/>
    <mergeCell ref="B93:B95"/>
    <mergeCell ref="D93:E93"/>
    <mergeCell ref="D94:E94"/>
    <mergeCell ref="D95:E95"/>
    <mergeCell ref="B85:B86"/>
    <mergeCell ref="D85:E85"/>
    <mergeCell ref="D86:E86"/>
    <mergeCell ref="A87:G87"/>
    <mergeCell ref="A89:J89"/>
    <mergeCell ref="A91:A92"/>
    <mergeCell ref="B91:B92"/>
    <mergeCell ref="C91:C92"/>
    <mergeCell ref="D91:E92"/>
    <mergeCell ref="F91:F92"/>
    <mergeCell ref="D78:E78"/>
    <mergeCell ref="A79:G79"/>
    <mergeCell ref="A81:J81"/>
    <mergeCell ref="A83:A84"/>
    <mergeCell ref="B83:B84"/>
    <mergeCell ref="C83:C84"/>
    <mergeCell ref="D83:E84"/>
    <mergeCell ref="F83:F84"/>
    <mergeCell ref="G83:G84"/>
    <mergeCell ref="H83:J83"/>
    <mergeCell ref="A70:G70"/>
    <mergeCell ref="A72:J74"/>
    <mergeCell ref="A76:A77"/>
    <mergeCell ref="B76:B77"/>
    <mergeCell ref="C76:C77"/>
    <mergeCell ref="D76:E77"/>
    <mergeCell ref="F76:F77"/>
    <mergeCell ref="G76:G77"/>
    <mergeCell ref="H76:J76"/>
    <mergeCell ref="A63:G63"/>
    <mergeCell ref="A65:J65"/>
    <mergeCell ref="A67:A68"/>
    <mergeCell ref="B67:B68"/>
    <mergeCell ref="C67:C68"/>
    <mergeCell ref="D67:D68"/>
    <mergeCell ref="E67:E68"/>
    <mergeCell ref="F67:F68"/>
    <mergeCell ref="G67:G68"/>
    <mergeCell ref="H67:J67"/>
    <mergeCell ref="A57:J57"/>
    <mergeCell ref="A58:J59"/>
    <mergeCell ref="A60:A61"/>
    <mergeCell ref="B60:B61"/>
    <mergeCell ref="C60:C61"/>
    <mergeCell ref="D60:D61"/>
    <mergeCell ref="E60:E61"/>
    <mergeCell ref="F60:F61"/>
    <mergeCell ref="G60:G61"/>
    <mergeCell ref="H60:J60"/>
    <mergeCell ref="F48:F49"/>
    <mergeCell ref="G48:G49"/>
    <mergeCell ref="H48:J48"/>
    <mergeCell ref="B50:B52"/>
    <mergeCell ref="C50:C52"/>
    <mergeCell ref="A56:G56"/>
    <mergeCell ref="A43:B43"/>
    <mergeCell ref="C43:G43"/>
    <mergeCell ref="A44:G44"/>
    <mergeCell ref="A45:J45"/>
    <mergeCell ref="A46:J46"/>
    <mergeCell ref="A48:A49"/>
    <mergeCell ref="B48:B49"/>
    <mergeCell ref="C48:C49"/>
    <mergeCell ref="D48:D49"/>
    <mergeCell ref="E48:E49"/>
    <mergeCell ref="A35:B35"/>
    <mergeCell ref="C35:G35"/>
    <mergeCell ref="A36:G36"/>
    <mergeCell ref="A38:J39"/>
    <mergeCell ref="A41:B42"/>
    <mergeCell ref="C41:G42"/>
    <mergeCell ref="H41:J41"/>
    <mergeCell ref="A29:B29"/>
    <mergeCell ref="E29:G29"/>
    <mergeCell ref="A31:J31"/>
    <mergeCell ref="A33:B34"/>
    <mergeCell ref="C33:G34"/>
    <mergeCell ref="H33:J33"/>
    <mergeCell ref="B22:D22"/>
    <mergeCell ref="B23:D23"/>
    <mergeCell ref="C25:I26"/>
    <mergeCell ref="J25:J26"/>
    <mergeCell ref="C27:I27"/>
    <mergeCell ref="C28:I28"/>
    <mergeCell ref="C4:H4"/>
    <mergeCell ref="A6:B6"/>
    <mergeCell ref="C6:D6"/>
    <mergeCell ref="B19:D19"/>
    <mergeCell ref="B20:D20"/>
    <mergeCell ref="B21:D21"/>
  </mergeCells>
  <printOptions/>
  <pageMargins left="0.3937007874015748" right="0" top="0" bottom="0" header="0.5118110236220472" footer="0.5118110236220472"/>
  <pageSetup fitToHeight="0" fitToWidth="1" horizontalDpi="600" verticalDpi="600" orientation="portrait" scale="66" r:id="rId1"/>
  <rowBreaks count="3" manualBreakCount="3">
    <brk id="96" max="9" man="1"/>
    <brk id="165" max="9" man="1"/>
    <brk id="27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54"/>
  <sheetViews>
    <sheetView tabSelected="1" view="pageBreakPreview" zoomScale="90" zoomScaleSheetLayoutView="90" zoomScalePageLayoutView="0" workbookViewId="0" topLeftCell="A25">
      <selection activeCell="P271" sqref="P271"/>
    </sheetView>
  </sheetViews>
  <sheetFormatPr defaultColWidth="9.140625" defaultRowHeight="15"/>
  <cols>
    <col min="1" max="1" width="4.28125" style="2" customWidth="1"/>
    <col min="2" max="2" width="13.7109375" style="2" customWidth="1"/>
    <col min="3" max="3" width="16.7109375" style="2" customWidth="1"/>
    <col min="4" max="4" width="22.140625" style="2" customWidth="1"/>
    <col min="5" max="5" width="11.57421875" style="2" customWidth="1"/>
    <col min="6" max="6" width="18.00390625" style="2" customWidth="1"/>
    <col min="7" max="7" width="16.140625" style="2" customWidth="1"/>
    <col min="8" max="8" width="15.28125" style="2" customWidth="1"/>
    <col min="9" max="9" width="32.140625" style="2" customWidth="1"/>
    <col min="10" max="10" width="18.00390625" style="2" customWidth="1"/>
    <col min="11" max="11" width="19.421875" style="4" customWidth="1"/>
    <col min="12" max="12" width="9.140625" style="4" customWidth="1"/>
    <col min="13" max="13" width="13.421875" style="4" bestFit="1" customWidth="1"/>
    <col min="14" max="16384" width="9.140625" style="4" customWidth="1"/>
  </cols>
  <sheetData>
    <row r="1" spans="1:2" ht="12.75" hidden="1">
      <c r="A1" s="1"/>
      <c r="B1" s="1" t="s">
        <v>0</v>
      </c>
    </row>
    <row r="2" ht="12.75" hidden="1"/>
    <row r="3" spans="1:6" ht="12.75" hidden="1">
      <c r="A3" s="2" t="s">
        <v>1</v>
      </c>
      <c r="C3" s="325" t="s">
        <v>2</v>
      </c>
      <c r="D3" s="325"/>
      <c r="E3" s="325"/>
      <c r="F3" s="325"/>
    </row>
    <row r="4" spans="1:8" ht="12.75" hidden="1">
      <c r="A4" s="2" t="s">
        <v>3</v>
      </c>
      <c r="C4" s="335" t="s">
        <v>4</v>
      </c>
      <c r="D4" s="335"/>
      <c r="E4" s="335"/>
      <c r="F4" s="335"/>
      <c r="G4" s="335"/>
      <c r="H4" s="335"/>
    </row>
    <row r="5" ht="12.75" hidden="1"/>
    <row r="6" spans="1:5" ht="12.75" hidden="1">
      <c r="A6" s="335" t="s">
        <v>5</v>
      </c>
      <c r="B6" s="335"/>
      <c r="C6" s="336" t="s">
        <v>6</v>
      </c>
      <c r="D6" s="336"/>
      <c r="E6" s="325"/>
    </row>
    <row r="7" ht="12.75" hidden="1"/>
    <row r="8" ht="12.75" hidden="1"/>
    <row r="9" ht="12.75" hidden="1">
      <c r="A9" s="2" t="s">
        <v>7</v>
      </c>
    </row>
    <row r="10" ht="12.75" hidden="1"/>
    <row r="11" ht="12.75" hidden="1">
      <c r="A11" s="2" t="s">
        <v>8</v>
      </c>
    </row>
    <row r="12" ht="12.75" hidden="1"/>
    <row r="13" ht="12.75" hidden="1"/>
    <row r="14" ht="12.75" hidden="1">
      <c r="A14" s="2" t="s">
        <v>9</v>
      </c>
    </row>
    <row r="15" ht="12.75" hidden="1"/>
    <row r="16" ht="12.75" hidden="1">
      <c r="A16" s="2" t="s">
        <v>10</v>
      </c>
    </row>
    <row r="17" ht="12.75" hidden="1"/>
    <row r="18" ht="12.75" hidden="1"/>
    <row r="19" spans="1:8" ht="25.5" hidden="1">
      <c r="A19" s="324" t="s">
        <v>11</v>
      </c>
      <c r="B19" s="329" t="s">
        <v>12</v>
      </c>
      <c r="C19" s="329"/>
      <c r="D19" s="329"/>
      <c r="E19" s="6" t="s">
        <v>13</v>
      </c>
      <c r="F19" s="6" t="s">
        <v>14</v>
      </c>
      <c r="G19" s="6" t="s">
        <v>15</v>
      </c>
      <c r="H19" s="6" t="s">
        <v>16</v>
      </c>
    </row>
    <row r="20" spans="1:8" ht="12.75" hidden="1">
      <c r="A20" s="313"/>
      <c r="B20" s="329"/>
      <c r="C20" s="329"/>
      <c r="D20" s="329"/>
      <c r="E20" s="324"/>
      <c r="F20" s="313"/>
      <c r="G20" s="313"/>
      <c r="H20" s="313"/>
    </row>
    <row r="21" spans="1:8" ht="12.75" hidden="1">
      <c r="A21" s="313"/>
      <c r="B21" s="329" t="s">
        <v>6</v>
      </c>
      <c r="C21" s="329"/>
      <c r="D21" s="329"/>
      <c r="E21" s="324"/>
      <c r="F21" s="313"/>
      <c r="G21" s="313"/>
      <c r="H21" s="8"/>
    </row>
    <row r="22" spans="1:8" ht="12.75" hidden="1">
      <c r="A22" s="313"/>
      <c r="B22" s="329"/>
      <c r="C22" s="329"/>
      <c r="D22" s="329"/>
      <c r="E22" s="324"/>
      <c r="F22" s="313"/>
      <c r="G22" s="313"/>
      <c r="H22" s="313"/>
    </row>
    <row r="23" spans="1:8" ht="12.75" hidden="1">
      <c r="A23" s="313"/>
      <c r="B23" s="329"/>
      <c r="C23" s="329"/>
      <c r="D23" s="329"/>
      <c r="E23" s="324"/>
      <c r="F23" s="313"/>
      <c r="G23" s="313"/>
      <c r="H23" s="313"/>
    </row>
    <row r="24" spans="1:8" ht="12.75" hidden="1">
      <c r="A24" s="9"/>
      <c r="B24" s="10"/>
      <c r="C24" s="10"/>
      <c r="D24" s="10"/>
      <c r="E24" s="10"/>
      <c r="F24" s="9"/>
      <c r="G24" s="9"/>
      <c r="H24" s="9"/>
    </row>
    <row r="25" spans="1:10" ht="12.75" customHeight="1">
      <c r="A25" s="11"/>
      <c r="B25" s="11"/>
      <c r="C25" s="330" t="s">
        <v>217</v>
      </c>
      <c r="D25" s="330"/>
      <c r="E25" s="330"/>
      <c r="F25" s="330"/>
      <c r="G25" s="330"/>
      <c r="H25" s="330"/>
      <c r="I25" s="330"/>
      <c r="J25" s="331">
        <v>5</v>
      </c>
    </row>
    <row r="26" spans="1:10" ht="37.5" customHeight="1">
      <c r="A26" s="11"/>
      <c r="B26" s="11"/>
      <c r="C26" s="330"/>
      <c r="D26" s="330"/>
      <c r="E26" s="330"/>
      <c r="F26" s="330"/>
      <c r="G26" s="330"/>
      <c r="H26" s="330"/>
      <c r="I26" s="330"/>
      <c r="J26" s="332"/>
    </row>
    <row r="27" spans="1:10" s="13" customFormat="1" ht="32.25" customHeight="1">
      <c r="A27" s="12"/>
      <c r="B27" s="12"/>
      <c r="C27" s="333" t="s">
        <v>219</v>
      </c>
      <c r="D27" s="333"/>
      <c r="E27" s="333"/>
      <c r="F27" s="333"/>
      <c r="G27" s="333"/>
      <c r="H27" s="333"/>
      <c r="I27" s="333"/>
      <c r="J27" s="12"/>
    </row>
    <row r="28" spans="1:10" s="13" customFormat="1" ht="12.75">
      <c r="A28" s="323"/>
      <c r="B28" s="15"/>
      <c r="C28" s="334" t="s">
        <v>17</v>
      </c>
      <c r="D28" s="334"/>
      <c r="E28" s="334"/>
      <c r="F28" s="334"/>
      <c r="G28" s="334"/>
      <c r="H28" s="334"/>
      <c r="I28" s="334"/>
      <c r="J28" s="16"/>
    </row>
    <row r="29" spans="1:10" s="13" customFormat="1" ht="24.75" customHeight="1">
      <c r="A29" s="348" t="s">
        <v>18</v>
      </c>
      <c r="B29" s="348"/>
      <c r="C29" s="323"/>
      <c r="D29" s="323"/>
      <c r="E29" s="349" t="s">
        <v>236</v>
      </c>
      <c r="F29" s="349"/>
      <c r="G29" s="349"/>
      <c r="H29" s="323"/>
      <c r="I29" s="323"/>
      <c r="J29" s="16"/>
    </row>
    <row r="30" spans="1:10" s="13" customFormat="1" ht="15.75">
      <c r="A30" s="322"/>
      <c r="B30" s="322"/>
      <c r="C30" s="323"/>
      <c r="D30" s="323"/>
      <c r="E30" s="323"/>
      <c r="F30" s="323"/>
      <c r="G30" s="323"/>
      <c r="H30" s="323"/>
      <c r="I30" s="323"/>
      <c r="J30" s="16"/>
    </row>
    <row r="31" spans="1:10" s="13" customFormat="1" ht="12.75">
      <c r="A31" s="350" t="s">
        <v>20</v>
      </c>
      <c r="B31" s="350"/>
      <c r="C31" s="350"/>
      <c r="D31" s="350"/>
      <c r="E31" s="350"/>
      <c r="F31" s="350"/>
      <c r="G31" s="350"/>
      <c r="H31" s="350"/>
      <c r="I31" s="350"/>
      <c r="J31" s="350"/>
    </row>
    <row r="32" spans="1:10" s="13" customFormat="1" ht="12.75">
      <c r="A32" s="18"/>
      <c r="B32" s="18"/>
      <c r="C32" s="323"/>
      <c r="D32" s="323"/>
      <c r="E32" s="323"/>
      <c r="F32" s="323"/>
      <c r="G32" s="323"/>
      <c r="H32" s="323"/>
      <c r="I32" s="323"/>
      <c r="J32" s="16"/>
    </row>
    <row r="33" spans="1:10" s="13" customFormat="1" ht="12.75" customHeight="1">
      <c r="A33" s="351" t="s">
        <v>21</v>
      </c>
      <c r="B33" s="352"/>
      <c r="C33" s="351" t="s">
        <v>187</v>
      </c>
      <c r="D33" s="352"/>
      <c r="E33" s="352"/>
      <c r="F33" s="352"/>
      <c r="G33" s="355"/>
      <c r="H33" s="347" t="s">
        <v>193</v>
      </c>
      <c r="I33" s="347"/>
      <c r="J33" s="347"/>
    </row>
    <row r="34" spans="1:10" s="13" customFormat="1" ht="12.75" customHeight="1">
      <c r="A34" s="353"/>
      <c r="B34" s="354"/>
      <c r="C34" s="353"/>
      <c r="D34" s="354"/>
      <c r="E34" s="354"/>
      <c r="F34" s="354"/>
      <c r="G34" s="356"/>
      <c r="H34" s="19" t="s">
        <v>24</v>
      </c>
      <c r="I34" s="321" t="s">
        <v>25</v>
      </c>
      <c r="J34" s="321" t="s">
        <v>26</v>
      </c>
    </row>
    <row r="35" spans="1:10" s="13" customFormat="1" ht="17.25" customHeight="1" hidden="1">
      <c r="A35" s="337">
        <v>211</v>
      </c>
      <c r="B35" s="338"/>
      <c r="C35" s="339" t="s">
        <v>27</v>
      </c>
      <c r="D35" s="340"/>
      <c r="E35" s="340"/>
      <c r="F35" s="340"/>
      <c r="G35" s="341"/>
      <c r="H35" s="21"/>
      <c r="I35" s="22">
        <v>0</v>
      </c>
      <c r="J35" s="22">
        <v>0</v>
      </c>
    </row>
    <row r="36" spans="1:10" s="13" customFormat="1" ht="12.75">
      <c r="A36" s="342" t="s">
        <v>28</v>
      </c>
      <c r="B36" s="343"/>
      <c r="C36" s="343"/>
      <c r="D36" s="343"/>
      <c r="E36" s="343"/>
      <c r="F36" s="343"/>
      <c r="G36" s="344"/>
      <c r="H36" s="23">
        <f>H35</f>
        <v>0</v>
      </c>
      <c r="I36" s="23">
        <f>I35</f>
        <v>0</v>
      </c>
      <c r="J36" s="23">
        <f>J35</f>
        <v>0</v>
      </c>
    </row>
    <row r="37" spans="1:10" s="26" customFormat="1" ht="12.75">
      <c r="A37" s="24"/>
      <c r="B37" s="24"/>
      <c r="C37" s="24"/>
      <c r="D37" s="24"/>
      <c r="E37" s="24"/>
      <c r="F37" s="24"/>
      <c r="G37" s="24"/>
      <c r="H37" s="25"/>
      <c r="I37" s="25"/>
      <c r="J37" s="25"/>
    </row>
    <row r="38" spans="1:10" s="13" customFormat="1" ht="15.75" customHeight="1">
      <c r="A38" s="345" t="s">
        <v>29</v>
      </c>
      <c r="B38" s="345"/>
      <c r="C38" s="345"/>
      <c r="D38" s="345"/>
      <c r="E38" s="345"/>
      <c r="F38" s="345"/>
      <c r="G38" s="345"/>
      <c r="H38" s="345"/>
      <c r="I38" s="345"/>
      <c r="J38" s="345"/>
    </row>
    <row r="39" spans="1:10" s="13" customFormat="1" ht="15.75" customHeight="1">
      <c r="A39" s="345"/>
      <c r="B39" s="345"/>
      <c r="C39" s="345"/>
      <c r="D39" s="345"/>
      <c r="E39" s="345"/>
      <c r="F39" s="345"/>
      <c r="G39" s="345"/>
      <c r="H39" s="345"/>
      <c r="I39" s="345"/>
      <c r="J39" s="345"/>
    </row>
    <row r="40" spans="1:10" s="28" customFormat="1" ht="15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 s="13" customFormat="1" ht="12.75">
      <c r="A41" s="346" t="s">
        <v>21</v>
      </c>
      <c r="B41" s="346"/>
      <c r="C41" s="346" t="s">
        <v>187</v>
      </c>
      <c r="D41" s="346"/>
      <c r="E41" s="346"/>
      <c r="F41" s="346"/>
      <c r="G41" s="346"/>
      <c r="H41" s="347" t="s">
        <v>23</v>
      </c>
      <c r="I41" s="347"/>
      <c r="J41" s="347"/>
    </row>
    <row r="42" spans="1:10" s="13" customFormat="1" ht="17.25" customHeight="1">
      <c r="A42" s="346"/>
      <c r="B42" s="346"/>
      <c r="C42" s="346"/>
      <c r="D42" s="346"/>
      <c r="E42" s="346"/>
      <c r="F42" s="346"/>
      <c r="G42" s="346"/>
      <c r="H42" s="19" t="s">
        <v>24</v>
      </c>
      <c r="I42" s="321" t="s">
        <v>25</v>
      </c>
      <c r="J42" s="321" t="s">
        <v>26</v>
      </c>
    </row>
    <row r="43" spans="1:10" s="13" customFormat="1" ht="18.75" customHeight="1" hidden="1">
      <c r="A43" s="346">
        <v>213</v>
      </c>
      <c r="B43" s="346"/>
      <c r="C43" s="372" t="s">
        <v>30</v>
      </c>
      <c r="D43" s="372"/>
      <c r="E43" s="372"/>
      <c r="F43" s="372"/>
      <c r="G43" s="372"/>
      <c r="H43" s="21"/>
      <c r="I43" s="22">
        <v>0</v>
      </c>
      <c r="J43" s="22">
        <v>0</v>
      </c>
    </row>
    <row r="44" spans="1:10" s="13" customFormat="1" ht="15" customHeight="1">
      <c r="A44" s="342" t="s">
        <v>31</v>
      </c>
      <c r="B44" s="343"/>
      <c r="C44" s="343"/>
      <c r="D44" s="343"/>
      <c r="E44" s="343"/>
      <c r="F44" s="343"/>
      <c r="G44" s="344"/>
      <c r="H44" s="29">
        <f>SUM(H43)</f>
        <v>0</v>
      </c>
      <c r="I44" s="29">
        <f>SUM(I43)</f>
        <v>0</v>
      </c>
      <c r="J44" s="29">
        <f>SUM(J43)</f>
        <v>0</v>
      </c>
    </row>
    <row r="45" spans="1:10" s="13" customFormat="1" ht="18.75" customHeight="1">
      <c r="A45" s="373" t="s">
        <v>191</v>
      </c>
      <c r="B45" s="373"/>
      <c r="C45" s="373"/>
      <c r="D45" s="373"/>
      <c r="E45" s="373"/>
      <c r="F45" s="373"/>
      <c r="G45" s="373"/>
      <c r="H45" s="373"/>
      <c r="I45" s="373"/>
      <c r="J45" s="373"/>
    </row>
    <row r="46" spans="1:10" s="13" customFormat="1" ht="12.75">
      <c r="A46" s="350" t="s">
        <v>32</v>
      </c>
      <c r="B46" s="350"/>
      <c r="C46" s="350"/>
      <c r="D46" s="350"/>
      <c r="E46" s="350"/>
      <c r="F46" s="350"/>
      <c r="G46" s="350"/>
      <c r="H46" s="350"/>
      <c r="I46" s="350"/>
      <c r="J46" s="350"/>
    </row>
    <row r="47" spans="1:10" ht="20.25" customHeight="1">
      <c r="A47" s="303"/>
      <c r="B47" s="303"/>
      <c r="C47" s="303"/>
      <c r="D47" s="303"/>
      <c r="E47" s="303"/>
      <c r="F47" s="303"/>
      <c r="G47" s="303"/>
      <c r="H47" s="303"/>
      <c r="I47" s="303"/>
      <c r="J47" s="303"/>
    </row>
    <row r="48" spans="1:10" ht="18.75" customHeight="1">
      <c r="A48" s="371" t="s">
        <v>33</v>
      </c>
      <c r="B48" s="366" t="s">
        <v>21</v>
      </c>
      <c r="C48" s="369" t="s">
        <v>22</v>
      </c>
      <c r="D48" s="369" t="s">
        <v>187</v>
      </c>
      <c r="E48" s="371" t="s">
        <v>100</v>
      </c>
      <c r="F48" s="371" t="s">
        <v>205</v>
      </c>
      <c r="G48" s="371" t="s">
        <v>204</v>
      </c>
      <c r="H48" s="363" t="s">
        <v>23</v>
      </c>
      <c r="I48" s="364"/>
      <c r="J48" s="365"/>
    </row>
    <row r="49" spans="1:10" ht="34.5" customHeight="1">
      <c r="A49" s="371"/>
      <c r="B49" s="367"/>
      <c r="C49" s="374"/>
      <c r="D49" s="370"/>
      <c r="E49" s="371"/>
      <c r="F49" s="371"/>
      <c r="G49" s="371"/>
      <c r="H49" s="298" t="s">
        <v>24</v>
      </c>
      <c r="I49" s="298" t="s">
        <v>34</v>
      </c>
      <c r="J49" s="298" t="s">
        <v>35</v>
      </c>
    </row>
    <row r="50" spans="1:10" ht="36.75" customHeight="1" hidden="1">
      <c r="A50" s="299">
        <v>1</v>
      </c>
      <c r="B50" s="366">
        <v>212</v>
      </c>
      <c r="C50" s="366" t="s">
        <v>36</v>
      </c>
      <c r="D50" s="43" t="s">
        <v>37</v>
      </c>
      <c r="E50" s="70"/>
      <c r="F50" s="33"/>
      <c r="G50" s="34"/>
      <c r="H50" s="35">
        <f>(E50*F50)*G50</f>
        <v>0</v>
      </c>
      <c r="I50" s="36"/>
      <c r="J50" s="37"/>
    </row>
    <row r="51" spans="1:10" ht="41.25" customHeight="1" hidden="1">
      <c r="A51" s="299">
        <v>2</v>
      </c>
      <c r="B51" s="367"/>
      <c r="C51" s="367"/>
      <c r="D51" s="43" t="s">
        <v>38</v>
      </c>
      <c r="E51" s="70"/>
      <c r="F51" s="33"/>
      <c r="G51" s="38"/>
      <c r="H51" s="35">
        <f>(E51*F51)*G51</f>
        <v>0</v>
      </c>
      <c r="I51" s="39"/>
      <c r="J51" s="37"/>
    </row>
    <row r="52" spans="1:10" ht="43.5" customHeight="1" hidden="1">
      <c r="A52" s="299">
        <v>3</v>
      </c>
      <c r="B52" s="368"/>
      <c r="C52" s="368"/>
      <c r="D52" s="43" t="s">
        <v>192</v>
      </c>
      <c r="E52" s="70"/>
      <c r="F52" s="33"/>
      <c r="G52" s="40"/>
      <c r="H52" s="35">
        <f>(E52*F52)*G52</f>
        <v>0</v>
      </c>
      <c r="I52" s="38"/>
      <c r="J52" s="37"/>
    </row>
    <row r="53" spans="1:10" ht="42.75" customHeight="1" hidden="1">
      <c r="A53" s="299">
        <v>4</v>
      </c>
      <c r="B53" s="305">
        <v>222</v>
      </c>
      <c r="C53" s="314" t="s">
        <v>39</v>
      </c>
      <c r="D53" s="43" t="s">
        <v>40</v>
      </c>
      <c r="E53" s="70"/>
      <c r="F53" s="33"/>
      <c r="G53" s="40"/>
      <c r="H53" s="35">
        <f>(E53*F53)*G53</f>
        <v>0</v>
      </c>
      <c r="I53" s="38"/>
      <c r="J53" s="37"/>
    </row>
    <row r="54" spans="1:10" ht="42.75" customHeight="1" hidden="1">
      <c r="A54" s="299">
        <v>5</v>
      </c>
      <c r="B54" s="305">
        <v>226</v>
      </c>
      <c r="C54" s="314" t="s">
        <v>41</v>
      </c>
      <c r="D54" s="43" t="s">
        <v>42</v>
      </c>
      <c r="E54" s="70"/>
      <c r="F54" s="33"/>
      <c r="G54" s="40"/>
      <c r="H54" s="35">
        <f>(E54*F54)*G54</f>
        <v>0</v>
      </c>
      <c r="I54" s="38"/>
      <c r="J54" s="37"/>
    </row>
    <row r="55" spans="1:10" ht="39" customHeight="1" hidden="1">
      <c r="A55" s="299">
        <v>6</v>
      </c>
      <c r="B55" s="298">
        <v>290</v>
      </c>
      <c r="C55" s="43" t="s">
        <v>43</v>
      </c>
      <c r="D55" s="43" t="s">
        <v>44</v>
      </c>
      <c r="E55" s="70"/>
      <c r="F55" s="33"/>
      <c r="G55" s="40"/>
      <c r="H55" s="35">
        <f>(E55*F55)*G55</f>
        <v>0</v>
      </c>
      <c r="I55" s="38"/>
      <c r="J55" s="34"/>
    </row>
    <row r="56" spans="1:10" s="45" customFormat="1" ht="16.5" customHeight="1">
      <c r="A56" s="357" t="s">
        <v>45</v>
      </c>
      <c r="B56" s="358"/>
      <c r="C56" s="358"/>
      <c r="D56" s="358"/>
      <c r="E56" s="358"/>
      <c r="F56" s="358"/>
      <c r="G56" s="359"/>
      <c r="H56" s="44">
        <f>H50+H51+H52+H53+H54+H55</f>
        <v>0</v>
      </c>
      <c r="I56" s="44">
        <f>I50+I51+I52+I53+I54+I55</f>
        <v>0</v>
      </c>
      <c r="J56" s="44">
        <f>J50+J51+J52+J53+J54+J55</f>
        <v>0</v>
      </c>
    </row>
    <row r="57" spans="1:10" ht="15.75" customHeight="1">
      <c r="A57" s="360"/>
      <c r="B57" s="360"/>
      <c r="C57" s="360"/>
      <c r="D57" s="360"/>
      <c r="E57" s="360"/>
      <c r="F57" s="360"/>
      <c r="G57" s="360"/>
      <c r="H57" s="360"/>
      <c r="I57" s="360"/>
      <c r="J57" s="360"/>
    </row>
    <row r="58" spans="1:10" s="13" customFormat="1" ht="15.75" customHeight="1">
      <c r="A58" s="361" t="s">
        <v>46</v>
      </c>
      <c r="B58" s="361"/>
      <c r="C58" s="361"/>
      <c r="D58" s="361"/>
      <c r="E58" s="361"/>
      <c r="F58" s="361"/>
      <c r="G58" s="361"/>
      <c r="H58" s="361"/>
      <c r="I58" s="361"/>
      <c r="J58" s="361"/>
    </row>
    <row r="59" spans="1:10" ht="31.5" customHeight="1">
      <c r="A59" s="362"/>
      <c r="B59" s="362"/>
      <c r="C59" s="362"/>
      <c r="D59" s="362"/>
      <c r="E59" s="362"/>
      <c r="F59" s="362"/>
      <c r="G59" s="362"/>
      <c r="H59" s="362"/>
      <c r="I59" s="362"/>
      <c r="J59" s="362"/>
    </row>
    <row r="60" spans="1:10" ht="18.75" customHeight="1">
      <c r="A60" s="371" t="s">
        <v>33</v>
      </c>
      <c r="B60" s="366" t="s">
        <v>21</v>
      </c>
      <c r="C60" s="369" t="s">
        <v>22</v>
      </c>
      <c r="D60" s="371" t="s">
        <v>187</v>
      </c>
      <c r="E60" s="371" t="s">
        <v>100</v>
      </c>
      <c r="F60" s="371" t="s">
        <v>206</v>
      </c>
      <c r="G60" s="371" t="s">
        <v>207</v>
      </c>
      <c r="H60" s="371" t="s">
        <v>193</v>
      </c>
      <c r="I60" s="371"/>
      <c r="J60" s="371"/>
    </row>
    <row r="61" spans="1:10" ht="20.25" customHeight="1">
      <c r="A61" s="371"/>
      <c r="B61" s="367"/>
      <c r="C61" s="374"/>
      <c r="D61" s="371"/>
      <c r="E61" s="371"/>
      <c r="F61" s="371"/>
      <c r="G61" s="371"/>
      <c r="H61" s="298" t="s">
        <v>24</v>
      </c>
      <c r="I61" s="298" t="s">
        <v>34</v>
      </c>
      <c r="J61" s="307" t="s">
        <v>35</v>
      </c>
    </row>
    <row r="62" spans="1:10" ht="39" customHeight="1" hidden="1">
      <c r="A62" s="299">
        <v>1</v>
      </c>
      <c r="B62" s="298">
        <v>290</v>
      </c>
      <c r="C62" s="43" t="s">
        <v>43</v>
      </c>
      <c r="D62" s="70" t="s">
        <v>44</v>
      </c>
      <c r="E62" s="70"/>
      <c r="F62" s="33"/>
      <c r="G62" s="40"/>
      <c r="H62" s="35">
        <f>(E62*F62)*G62</f>
        <v>0</v>
      </c>
      <c r="I62" s="38"/>
      <c r="J62" s="34"/>
    </row>
    <row r="63" spans="1:10" s="45" customFormat="1" ht="16.5" customHeight="1">
      <c r="A63" s="357" t="s">
        <v>47</v>
      </c>
      <c r="B63" s="358"/>
      <c r="C63" s="358"/>
      <c r="D63" s="358"/>
      <c r="E63" s="358"/>
      <c r="F63" s="358"/>
      <c r="G63" s="359"/>
      <c r="H63" s="44">
        <f>H62</f>
        <v>0</v>
      </c>
      <c r="I63" s="44">
        <f>I62</f>
        <v>0</v>
      </c>
      <c r="J63" s="44">
        <f>J62</f>
        <v>0</v>
      </c>
    </row>
    <row r="64" spans="1:10" s="45" customFormat="1" ht="16.5" customHeight="1">
      <c r="A64" s="47"/>
      <c r="B64" s="47"/>
      <c r="C64" s="47"/>
      <c r="D64" s="48"/>
      <c r="E64" s="48"/>
      <c r="F64" s="47"/>
      <c r="G64" s="47"/>
      <c r="H64" s="47"/>
      <c r="I64" s="2"/>
      <c r="J64" s="2"/>
    </row>
    <row r="65" spans="1:10" s="45" customFormat="1" ht="16.5" customHeight="1">
      <c r="A65" s="361" t="s">
        <v>48</v>
      </c>
      <c r="B65" s="361"/>
      <c r="C65" s="361"/>
      <c r="D65" s="361"/>
      <c r="E65" s="361"/>
      <c r="F65" s="361"/>
      <c r="G65" s="361"/>
      <c r="H65" s="361"/>
      <c r="I65" s="361"/>
      <c r="J65" s="361"/>
    </row>
    <row r="66" spans="1:10" s="45" customFormat="1" ht="16.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</row>
    <row r="67" spans="1:10" ht="18.75" customHeight="1">
      <c r="A67" s="371" t="s">
        <v>33</v>
      </c>
      <c r="B67" s="366" t="s">
        <v>21</v>
      </c>
      <c r="C67" s="369" t="s">
        <v>22</v>
      </c>
      <c r="D67" s="366" t="s">
        <v>187</v>
      </c>
      <c r="E67" s="371" t="s">
        <v>100</v>
      </c>
      <c r="F67" s="371" t="s">
        <v>206</v>
      </c>
      <c r="G67" s="371" t="s">
        <v>207</v>
      </c>
      <c r="H67" s="363" t="s">
        <v>193</v>
      </c>
      <c r="I67" s="364"/>
      <c r="J67" s="365"/>
    </row>
    <row r="68" spans="1:10" ht="20.25" customHeight="1">
      <c r="A68" s="371"/>
      <c r="B68" s="367"/>
      <c r="C68" s="374"/>
      <c r="D68" s="368"/>
      <c r="E68" s="371"/>
      <c r="F68" s="371"/>
      <c r="G68" s="371"/>
      <c r="H68" s="298" t="s">
        <v>24</v>
      </c>
      <c r="I68" s="298" t="s">
        <v>34</v>
      </c>
      <c r="J68" s="307" t="s">
        <v>35</v>
      </c>
    </row>
    <row r="69" spans="1:10" ht="39.75" customHeight="1" hidden="1">
      <c r="A69" s="299">
        <v>1</v>
      </c>
      <c r="B69" s="298">
        <v>290</v>
      </c>
      <c r="C69" s="43" t="s">
        <v>43</v>
      </c>
      <c r="D69" s="43" t="s">
        <v>49</v>
      </c>
      <c r="E69" s="70"/>
      <c r="F69" s="33"/>
      <c r="G69" s="40"/>
      <c r="H69" s="35">
        <f>(E69*F69)*G69</f>
        <v>0</v>
      </c>
      <c r="I69" s="38"/>
      <c r="J69" s="34"/>
    </row>
    <row r="70" spans="1:10" s="45" customFormat="1" ht="16.5" customHeight="1">
      <c r="A70" s="357" t="s">
        <v>50</v>
      </c>
      <c r="B70" s="358"/>
      <c r="C70" s="358"/>
      <c r="D70" s="358"/>
      <c r="E70" s="358"/>
      <c r="F70" s="358"/>
      <c r="G70" s="359"/>
      <c r="H70" s="44">
        <f>H69</f>
        <v>0</v>
      </c>
      <c r="I70" s="44">
        <f>I69</f>
        <v>0</v>
      </c>
      <c r="J70" s="44">
        <f>J69</f>
        <v>0</v>
      </c>
    </row>
    <row r="71" spans="1:10" s="45" customFormat="1" ht="16.5" customHeight="1">
      <c r="A71" s="47"/>
      <c r="B71" s="47"/>
      <c r="C71" s="47"/>
      <c r="D71" s="48"/>
      <c r="E71" s="48"/>
      <c r="F71" s="47"/>
      <c r="G71" s="47"/>
      <c r="H71" s="47"/>
      <c r="I71" s="2"/>
      <c r="J71" s="2"/>
    </row>
    <row r="72" spans="1:10" s="45" customFormat="1" ht="16.5" customHeight="1">
      <c r="A72" s="361" t="s">
        <v>51</v>
      </c>
      <c r="B72" s="361"/>
      <c r="C72" s="361"/>
      <c r="D72" s="361"/>
      <c r="E72" s="361"/>
      <c r="F72" s="361"/>
      <c r="G72" s="361"/>
      <c r="H72" s="361"/>
      <c r="I72" s="361"/>
      <c r="J72" s="361"/>
    </row>
    <row r="73" spans="1:10" s="45" customFormat="1" ht="16.5" customHeight="1">
      <c r="A73" s="361"/>
      <c r="B73" s="361"/>
      <c r="C73" s="361"/>
      <c r="D73" s="361"/>
      <c r="E73" s="361"/>
      <c r="F73" s="361"/>
      <c r="G73" s="361"/>
      <c r="H73" s="361"/>
      <c r="I73" s="361"/>
      <c r="J73" s="361"/>
    </row>
    <row r="74" spans="1:10" s="45" customFormat="1" ht="30.75" customHeight="1">
      <c r="A74" s="361"/>
      <c r="B74" s="361"/>
      <c r="C74" s="361"/>
      <c r="D74" s="361"/>
      <c r="E74" s="361"/>
      <c r="F74" s="361"/>
      <c r="G74" s="361"/>
      <c r="H74" s="361"/>
      <c r="I74" s="361"/>
      <c r="J74" s="361"/>
    </row>
    <row r="75" spans="1:10" s="45" customFormat="1" ht="16.5" customHeight="1">
      <c r="A75" s="301"/>
      <c r="B75" s="301"/>
      <c r="C75" s="301"/>
      <c r="D75" s="301"/>
      <c r="E75" s="301"/>
      <c r="F75" s="301"/>
      <c r="G75" s="301"/>
      <c r="H75" s="301"/>
      <c r="I75" s="301"/>
      <c r="J75" s="301"/>
    </row>
    <row r="76" spans="1:10" s="45" customFormat="1" ht="16.5" customHeight="1">
      <c r="A76" s="371" t="s">
        <v>33</v>
      </c>
      <c r="B76" s="366" t="s">
        <v>21</v>
      </c>
      <c r="C76" s="369" t="s">
        <v>22</v>
      </c>
      <c r="D76" s="371" t="s">
        <v>187</v>
      </c>
      <c r="E76" s="371"/>
      <c r="F76" s="371" t="s">
        <v>72</v>
      </c>
      <c r="G76" s="371" t="s">
        <v>208</v>
      </c>
      <c r="H76" s="363" t="s">
        <v>193</v>
      </c>
      <c r="I76" s="364"/>
      <c r="J76" s="365"/>
    </row>
    <row r="77" spans="1:10" s="45" customFormat="1" ht="16.5" customHeight="1">
      <c r="A77" s="371"/>
      <c r="B77" s="367"/>
      <c r="C77" s="374"/>
      <c r="D77" s="371"/>
      <c r="E77" s="371"/>
      <c r="F77" s="371"/>
      <c r="G77" s="371"/>
      <c r="H77" s="298" t="s">
        <v>24</v>
      </c>
      <c r="I77" s="298" t="s">
        <v>34</v>
      </c>
      <c r="J77" s="307" t="s">
        <v>35</v>
      </c>
    </row>
    <row r="78" spans="1:10" s="45" customFormat="1" ht="71.25" customHeight="1" hidden="1">
      <c r="A78" s="299">
        <v>1</v>
      </c>
      <c r="B78" s="298">
        <v>290</v>
      </c>
      <c r="C78" s="43" t="s">
        <v>43</v>
      </c>
      <c r="D78" s="363" t="s">
        <v>52</v>
      </c>
      <c r="E78" s="365"/>
      <c r="F78" s="33"/>
      <c r="G78" s="40"/>
      <c r="H78" s="35">
        <f>F78*G78</f>
        <v>0</v>
      </c>
      <c r="I78" s="38"/>
      <c r="J78" s="34"/>
    </row>
    <row r="79" spans="1:10" s="45" customFormat="1" ht="16.5" customHeight="1">
      <c r="A79" s="357" t="s">
        <v>53</v>
      </c>
      <c r="B79" s="358"/>
      <c r="C79" s="358"/>
      <c r="D79" s="358"/>
      <c r="E79" s="358"/>
      <c r="F79" s="358"/>
      <c r="G79" s="359"/>
      <c r="H79" s="44">
        <f>H78</f>
        <v>0</v>
      </c>
      <c r="I79" s="44">
        <f>I78</f>
        <v>0</v>
      </c>
      <c r="J79" s="44">
        <f>J78</f>
        <v>0</v>
      </c>
    </row>
    <row r="80" spans="1:10" s="45" customFormat="1" ht="16.5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</row>
    <row r="81" spans="1:10" s="45" customFormat="1" ht="16.5" customHeight="1">
      <c r="A81" s="361" t="s">
        <v>54</v>
      </c>
      <c r="B81" s="361"/>
      <c r="C81" s="361"/>
      <c r="D81" s="361"/>
      <c r="E81" s="361"/>
      <c r="F81" s="361"/>
      <c r="G81" s="361"/>
      <c r="H81" s="361"/>
      <c r="I81" s="361"/>
      <c r="J81" s="377"/>
    </row>
    <row r="82" spans="1:10" s="45" customFormat="1" ht="16.5" customHeight="1">
      <c r="A82" s="301"/>
      <c r="B82" s="301"/>
      <c r="C82" s="301"/>
      <c r="D82" s="301"/>
      <c r="E82" s="301"/>
      <c r="F82" s="301"/>
      <c r="G82" s="301"/>
      <c r="H82" s="301"/>
      <c r="I82" s="301"/>
      <c r="J82" s="301"/>
    </row>
    <row r="83" spans="1:10" s="45" customFormat="1" ht="16.5" customHeight="1">
      <c r="A83" s="371" t="s">
        <v>33</v>
      </c>
      <c r="B83" s="366" t="s">
        <v>21</v>
      </c>
      <c r="C83" s="369" t="s">
        <v>22</v>
      </c>
      <c r="D83" s="371" t="s">
        <v>187</v>
      </c>
      <c r="E83" s="371"/>
      <c r="F83" s="371" t="s">
        <v>55</v>
      </c>
      <c r="G83" s="371" t="s">
        <v>56</v>
      </c>
      <c r="H83" s="363" t="s">
        <v>193</v>
      </c>
      <c r="I83" s="364"/>
      <c r="J83" s="365"/>
    </row>
    <row r="84" spans="1:10" s="45" customFormat="1" ht="34.5" customHeight="1">
      <c r="A84" s="371"/>
      <c r="B84" s="367"/>
      <c r="C84" s="374"/>
      <c r="D84" s="371"/>
      <c r="E84" s="371"/>
      <c r="F84" s="371"/>
      <c r="G84" s="371"/>
      <c r="H84" s="298" t="s">
        <v>24</v>
      </c>
      <c r="I84" s="298" t="s">
        <v>34</v>
      </c>
      <c r="J84" s="307" t="s">
        <v>35</v>
      </c>
    </row>
    <row r="85" spans="1:10" s="45" customFormat="1" ht="28.5" customHeight="1" hidden="1">
      <c r="A85" s="299">
        <v>1</v>
      </c>
      <c r="B85" s="371">
        <v>290</v>
      </c>
      <c r="C85" s="43" t="s">
        <v>43</v>
      </c>
      <c r="D85" s="375" t="s">
        <v>57</v>
      </c>
      <c r="E85" s="376"/>
      <c r="F85" s="52"/>
      <c r="G85" s="53">
        <v>0.001</v>
      </c>
      <c r="H85" s="35">
        <f>F85*G85</f>
        <v>0</v>
      </c>
      <c r="I85" s="38"/>
      <c r="J85" s="34"/>
    </row>
    <row r="86" spans="1:10" s="45" customFormat="1" ht="28.5" customHeight="1" hidden="1">
      <c r="A86" s="299">
        <v>2</v>
      </c>
      <c r="B86" s="371"/>
      <c r="C86" s="43" t="s">
        <v>43</v>
      </c>
      <c r="D86" s="375" t="s">
        <v>58</v>
      </c>
      <c r="E86" s="376"/>
      <c r="F86" s="52"/>
      <c r="G86" s="53">
        <v>0.015</v>
      </c>
      <c r="H86" s="35">
        <f>F86*G86</f>
        <v>0</v>
      </c>
      <c r="I86" s="38"/>
      <c r="J86" s="34"/>
    </row>
    <row r="87" spans="1:10" s="45" customFormat="1" ht="16.5" customHeight="1">
      <c r="A87" s="357" t="s">
        <v>59</v>
      </c>
      <c r="B87" s="358"/>
      <c r="C87" s="358"/>
      <c r="D87" s="358"/>
      <c r="E87" s="358"/>
      <c r="F87" s="358"/>
      <c r="G87" s="359"/>
      <c r="H87" s="44">
        <f>H85+H86</f>
        <v>0</v>
      </c>
      <c r="I87" s="44">
        <f>I85</f>
        <v>0</v>
      </c>
      <c r="J87" s="44">
        <f>J85</f>
        <v>0</v>
      </c>
    </row>
    <row r="88" spans="1:10" s="45" customFormat="1" ht="21.75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</row>
    <row r="89" spans="1:10" s="45" customFormat="1" ht="16.5" customHeight="1">
      <c r="A89" s="361" t="s">
        <v>60</v>
      </c>
      <c r="B89" s="361"/>
      <c r="C89" s="361"/>
      <c r="D89" s="361"/>
      <c r="E89" s="361"/>
      <c r="F89" s="361"/>
      <c r="G89" s="361"/>
      <c r="H89" s="361"/>
      <c r="I89" s="361"/>
      <c r="J89" s="377"/>
    </row>
    <row r="90" spans="1:10" s="45" customFormat="1" ht="16.5" customHeight="1">
      <c r="A90" s="301"/>
      <c r="B90" s="301"/>
      <c r="C90" s="301"/>
      <c r="D90" s="301"/>
      <c r="E90" s="301"/>
      <c r="F90" s="301"/>
      <c r="G90" s="301"/>
      <c r="H90" s="301"/>
      <c r="I90" s="301"/>
      <c r="J90" s="301"/>
    </row>
    <row r="91" spans="1:10" s="45" customFormat="1" ht="16.5" customHeight="1">
      <c r="A91" s="371" t="s">
        <v>33</v>
      </c>
      <c r="B91" s="366" t="s">
        <v>21</v>
      </c>
      <c r="C91" s="369" t="s">
        <v>22</v>
      </c>
      <c r="D91" s="371" t="s">
        <v>187</v>
      </c>
      <c r="E91" s="371"/>
      <c r="F91" s="382" t="s">
        <v>61</v>
      </c>
      <c r="G91" s="366" t="s">
        <v>62</v>
      </c>
      <c r="H91" s="363" t="s">
        <v>193</v>
      </c>
      <c r="I91" s="364"/>
      <c r="J91" s="365"/>
    </row>
    <row r="92" spans="1:10" s="45" customFormat="1" ht="28.5" customHeight="1">
      <c r="A92" s="371"/>
      <c r="B92" s="367"/>
      <c r="C92" s="374"/>
      <c r="D92" s="371"/>
      <c r="E92" s="371"/>
      <c r="F92" s="383"/>
      <c r="G92" s="368"/>
      <c r="H92" s="298" t="s">
        <v>24</v>
      </c>
      <c r="I92" s="298" t="s">
        <v>63</v>
      </c>
      <c r="J92" s="307" t="s">
        <v>35</v>
      </c>
    </row>
    <row r="93" spans="1:10" ht="35.25" customHeight="1" hidden="1">
      <c r="A93" s="299">
        <v>1</v>
      </c>
      <c r="B93" s="366">
        <v>290</v>
      </c>
      <c r="C93" s="43" t="s">
        <v>43</v>
      </c>
      <c r="D93" s="379" t="s">
        <v>64</v>
      </c>
      <c r="E93" s="379"/>
      <c r="F93" s="54"/>
      <c r="G93" s="55"/>
      <c r="H93" s="40"/>
      <c r="I93" s="38"/>
      <c r="J93" s="34"/>
    </row>
    <row r="94" spans="1:10" ht="35.25" customHeight="1" hidden="1">
      <c r="A94" s="299">
        <v>2</v>
      </c>
      <c r="B94" s="367"/>
      <c r="C94" s="43" t="s">
        <v>43</v>
      </c>
      <c r="D94" s="380" t="s">
        <v>65</v>
      </c>
      <c r="E94" s="381"/>
      <c r="F94" s="36" t="s">
        <v>66</v>
      </c>
      <c r="G94" s="56" t="s">
        <v>66</v>
      </c>
      <c r="H94" s="40"/>
      <c r="I94" s="38"/>
      <c r="J94" s="34"/>
    </row>
    <row r="95" spans="1:10" ht="35.25" customHeight="1" hidden="1">
      <c r="A95" s="299">
        <v>3</v>
      </c>
      <c r="B95" s="368"/>
      <c r="C95" s="43" t="s">
        <v>43</v>
      </c>
      <c r="D95" s="380" t="s">
        <v>194</v>
      </c>
      <c r="E95" s="381"/>
      <c r="F95" s="36" t="s">
        <v>66</v>
      </c>
      <c r="G95" s="56" t="s">
        <v>66</v>
      </c>
      <c r="H95" s="40"/>
      <c r="I95" s="38"/>
      <c r="J95" s="34"/>
    </row>
    <row r="96" spans="1:10" ht="20.25" customHeight="1">
      <c r="A96" s="357" t="s">
        <v>67</v>
      </c>
      <c r="B96" s="358"/>
      <c r="C96" s="358"/>
      <c r="D96" s="358"/>
      <c r="E96" s="358"/>
      <c r="F96" s="358"/>
      <c r="G96" s="359"/>
      <c r="H96" s="57">
        <f>SUM(H93:H95)</f>
        <v>0</v>
      </c>
      <c r="I96" s="57">
        <f>SUM(I93:I95)</f>
        <v>0</v>
      </c>
      <c r="J96" s="57">
        <f>SUM(J93:J95)</f>
        <v>0</v>
      </c>
    </row>
    <row r="97" spans="1:10" ht="15.75" customHeight="1">
      <c r="A97" s="58"/>
      <c r="B97" s="58"/>
      <c r="C97" s="58"/>
      <c r="D97" s="58"/>
      <c r="E97" s="58"/>
      <c r="F97" s="59"/>
      <c r="G97" s="60"/>
      <c r="H97" s="60"/>
      <c r="I97" s="60"/>
      <c r="J97" s="60"/>
    </row>
    <row r="98" spans="1:10" ht="18" customHeight="1">
      <c r="A98" s="361" t="s">
        <v>68</v>
      </c>
      <c r="B98" s="361"/>
      <c r="C98" s="361"/>
      <c r="D98" s="361"/>
      <c r="E98" s="361"/>
      <c r="F98" s="361"/>
      <c r="G98" s="361"/>
      <c r="H98" s="361"/>
      <c r="I98" s="361"/>
      <c r="J98" s="377"/>
    </row>
    <row r="99" spans="1:10" ht="17.25" customHeight="1">
      <c r="A99" s="378"/>
      <c r="B99" s="378"/>
      <c r="C99" s="378"/>
      <c r="D99" s="378"/>
      <c r="E99" s="378"/>
      <c r="F99" s="378"/>
      <c r="G99" s="378"/>
      <c r="H99" s="378"/>
      <c r="I99" s="378"/>
      <c r="J99" s="378"/>
    </row>
    <row r="100" spans="1:10" ht="20.25" customHeight="1">
      <c r="A100" s="371" t="s">
        <v>33</v>
      </c>
      <c r="B100" s="366" t="s">
        <v>21</v>
      </c>
      <c r="C100" s="369" t="s">
        <v>22</v>
      </c>
      <c r="D100" s="369" t="s">
        <v>215</v>
      </c>
      <c r="E100" s="385"/>
      <c r="F100" s="385"/>
      <c r="G100" s="382"/>
      <c r="H100" s="363" t="s">
        <v>193</v>
      </c>
      <c r="I100" s="364"/>
      <c r="J100" s="365"/>
    </row>
    <row r="101" spans="1:10" ht="20.25" customHeight="1">
      <c r="A101" s="371"/>
      <c r="B101" s="367"/>
      <c r="C101" s="374"/>
      <c r="D101" s="370"/>
      <c r="E101" s="388"/>
      <c r="F101" s="388"/>
      <c r="G101" s="383"/>
      <c r="H101" s="298" t="s">
        <v>24</v>
      </c>
      <c r="I101" s="298" t="s">
        <v>24</v>
      </c>
      <c r="J101" s="307" t="s">
        <v>35</v>
      </c>
    </row>
    <row r="102" spans="1:10" ht="29.25" customHeight="1" hidden="1">
      <c r="A102" s="299">
        <v>1</v>
      </c>
      <c r="B102" s="298">
        <v>290</v>
      </c>
      <c r="C102" s="43" t="s">
        <v>43</v>
      </c>
      <c r="D102" s="61" t="s">
        <v>69</v>
      </c>
      <c r="E102" s="54"/>
      <c r="F102" s="54"/>
      <c r="G102" s="55"/>
      <c r="H102" s="40"/>
      <c r="I102" s="38"/>
      <c r="J102" s="34"/>
    </row>
    <row r="103" spans="1:10" ht="21" customHeight="1">
      <c r="A103" s="357" t="s">
        <v>70</v>
      </c>
      <c r="B103" s="358"/>
      <c r="C103" s="358"/>
      <c r="D103" s="358"/>
      <c r="E103" s="358"/>
      <c r="F103" s="358"/>
      <c r="G103" s="359"/>
      <c r="H103" s="57">
        <f>SUM(H100)</f>
        <v>0</v>
      </c>
      <c r="I103" s="57">
        <f>SUM(I100)</f>
        <v>0</v>
      </c>
      <c r="J103" s="57">
        <f>SUM(J100)</f>
        <v>0</v>
      </c>
    </row>
    <row r="104" spans="1:10" ht="29.25" customHeight="1">
      <c r="A104" s="47"/>
      <c r="B104" s="317"/>
      <c r="C104" s="63"/>
      <c r="D104" s="64"/>
      <c r="E104" s="64"/>
      <c r="F104" s="64"/>
      <c r="G104" s="65"/>
      <c r="H104" s="66"/>
      <c r="I104" s="67"/>
      <c r="J104" s="68"/>
    </row>
    <row r="105" spans="1:10" ht="33.75" customHeight="1">
      <c r="A105" s="361" t="s">
        <v>71</v>
      </c>
      <c r="B105" s="361"/>
      <c r="C105" s="361"/>
      <c r="D105" s="361"/>
      <c r="E105" s="361"/>
      <c r="F105" s="361"/>
      <c r="G105" s="361"/>
      <c r="H105" s="361"/>
      <c r="I105" s="361"/>
      <c r="J105" s="377"/>
    </row>
    <row r="106" spans="1:10" ht="18" customHeight="1">
      <c r="A106" s="301"/>
      <c r="B106" s="301"/>
      <c r="C106" s="301"/>
      <c r="D106" s="301"/>
      <c r="E106" s="301"/>
      <c r="F106" s="301"/>
      <c r="G106" s="301"/>
      <c r="H106" s="301"/>
      <c r="I106" s="301"/>
      <c r="J106" s="301"/>
    </row>
    <row r="107" spans="1:10" ht="33.75" customHeight="1">
      <c r="A107" s="371" t="s">
        <v>33</v>
      </c>
      <c r="B107" s="366" t="s">
        <v>21</v>
      </c>
      <c r="C107" s="369" t="s">
        <v>22</v>
      </c>
      <c r="D107" s="371" t="s">
        <v>216</v>
      </c>
      <c r="E107" s="371" t="s">
        <v>195</v>
      </c>
      <c r="F107" s="371" t="s">
        <v>72</v>
      </c>
      <c r="G107" s="371" t="s">
        <v>73</v>
      </c>
      <c r="H107" s="363" t="s">
        <v>193</v>
      </c>
      <c r="I107" s="364"/>
      <c r="J107" s="365"/>
    </row>
    <row r="108" spans="1:10" ht="33.75" customHeight="1">
      <c r="A108" s="371"/>
      <c r="B108" s="367"/>
      <c r="C108" s="374"/>
      <c r="D108" s="371"/>
      <c r="E108" s="371"/>
      <c r="F108" s="371"/>
      <c r="G108" s="371"/>
      <c r="H108" s="298" t="s">
        <v>24</v>
      </c>
      <c r="I108" s="298" t="s">
        <v>34</v>
      </c>
      <c r="J108" s="307" t="s">
        <v>35</v>
      </c>
    </row>
    <row r="109" spans="1:10" ht="40.5" customHeight="1" hidden="1">
      <c r="A109" s="299">
        <v>1</v>
      </c>
      <c r="B109" s="298">
        <v>225</v>
      </c>
      <c r="C109" s="292" t="s">
        <v>74</v>
      </c>
      <c r="D109" s="70" t="s">
        <v>75</v>
      </c>
      <c r="E109" s="71"/>
      <c r="F109" s="33"/>
      <c r="G109" s="40"/>
      <c r="H109" s="35">
        <f>F109*G109</f>
        <v>0</v>
      </c>
      <c r="I109" s="38"/>
      <c r="J109" s="34"/>
    </row>
    <row r="110" spans="1:10" ht="26.25" customHeight="1" hidden="1">
      <c r="A110" s="299">
        <v>2</v>
      </c>
      <c r="B110" s="298">
        <v>226</v>
      </c>
      <c r="C110" s="292" t="s">
        <v>41</v>
      </c>
      <c r="D110" s="70" t="s">
        <v>76</v>
      </c>
      <c r="E110" s="71"/>
      <c r="F110" s="33"/>
      <c r="G110" s="40"/>
      <c r="H110" s="35">
        <f>F110*G110</f>
        <v>0</v>
      </c>
      <c r="I110" s="38"/>
      <c r="J110" s="34"/>
    </row>
    <row r="111" spans="1:10" ht="23.25" customHeight="1">
      <c r="A111" s="357" t="s">
        <v>77</v>
      </c>
      <c r="B111" s="358"/>
      <c r="C111" s="358"/>
      <c r="D111" s="358"/>
      <c r="E111" s="358"/>
      <c r="F111" s="358"/>
      <c r="G111" s="359"/>
      <c r="H111" s="44">
        <f>SUM(H109:H110)</f>
        <v>0</v>
      </c>
      <c r="I111" s="44">
        <f>SUM(I109:I110)</f>
        <v>0</v>
      </c>
      <c r="J111" s="44">
        <f>SUM(J109:J110)</f>
        <v>0</v>
      </c>
    </row>
    <row r="112" spans="1:10" ht="23.25" customHeight="1">
      <c r="A112" s="301"/>
      <c r="B112" s="301"/>
      <c r="C112" s="301"/>
      <c r="D112" s="301"/>
      <c r="E112" s="301"/>
      <c r="F112" s="301"/>
      <c r="G112" s="301"/>
      <c r="H112" s="301"/>
      <c r="I112" s="301"/>
      <c r="J112" s="301"/>
    </row>
    <row r="113" spans="1:10" ht="35.25" customHeight="1">
      <c r="A113" s="361" t="s">
        <v>78</v>
      </c>
      <c r="B113" s="361"/>
      <c r="C113" s="361"/>
      <c r="D113" s="361"/>
      <c r="E113" s="361"/>
      <c r="F113" s="361"/>
      <c r="G113" s="361"/>
      <c r="H113" s="361"/>
      <c r="I113" s="361"/>
      <c r="J113" s="361"/>
    </row>
    <row r="114" spans="1:10" ht="23.25" customHeight="1">
      <c r="A114" s="301"/>
      <c r="B114" s="301"/>
      <c r="C114" s="301"/>
      <c r="D114" s="301"/>
      <c r="E114" s="301"/>
      <c r="F114" s="301"/>
      <c r="G114" s="301"/>
      <c r="H114" s="301"/>
      <c r="I114" s="301"/>
      <c r="J114" s="301"/>
    </row>
    <row r="115" spans="1:10" ht="23.25" customHeight="1">
      <c r="A115" s="371" t="s">
        <v>33</v>
      </c>
      <c r="B115" s="366" t="s">
        <v>21</v>
      </c>
      <c r="C115" s="369" t="s">
        <v>22</v>
      </c>
      <c r="D115" s="371" t="s">
        <v>215</v>
      </c>
      <c r="E115" s="371" t="s">
        <v>195</v>
      </c>
      <c r="F115" s="371" t="s">
        <v>72</v>
      </c>
      <c r="G115" s="371" t="s">
        <v>73</v>
      </c>
      <c r="H115" s="363" t="s">
        <v>193</v>
      </c>
      <c r="I115" s="364"/>
      <c r="J115" s="365"/>
    </row>
    <row r="116" spans="1:10" ht="33.75" customHeight="1">
      <c r="A116" s="371"/>
      <c r="B116" s="367"/>
      <c r="C116" s="374"/>
      <c r="D116" s="371"/>
      <c r="E116" s="371"/>
      <c r="F116" s="371"/>
      <c r="G116" s="371"/>
      <c r="H116" s="298" t="s">
        <v>24</v>
      </c>
      <c r="I116" s="298" t="s">
        <v>63</v>
      </c>
      <c r="J116" s="307" t="s">
        <v>35</v>
      </c>
    </row>
    <row r="117" spans="1:10" ht="39" customHeight="1" hidden="1">
      <c r="A117" s="299">
        <v>1</v>
      </c>
      <c r="B117" s="298">
        <v>226</v>
      </c>
      <c r="C117" s="292" t="s">
        <v>41</v>
      </c>
      <c r="D117" s="70"/>
      <c r="E117" s="71"/>
      <c r="F117" s="33"/>
      <c r="G117" s="40"/>
      <c r="H117" s="35">
        <f>G117*F117</f>
        <v>0</v>
      </c>
      <c r="I117" s="38"/>
      <c r="J117" s="34"/>
    </row>
    <row r="118" spans="1:10" ht="33.75" customHeight="1">
      <c r="A118" s="357" t="s">
        <v>79</v>
      </c>
      <c r="B118" s="358"/>
      <c r="C118" s="358"/>
      <c r="D118" s="358"/>
      <c r="E118" s="358"/>
      <c r="F118" s="358"/>
      <c r="G118" s="359"/>
      <c r="H118" s="44">
        <f>SUM(H116:H117)</f>
        <v>0</v>
      </c>
      <c r="I118" s="44">
        <f>SUM(I116:I117)</f>
        <v>0</v>
      </c>
      <c r="J118" s="44">
        <f>SUM(J116:J117)</f>
        <v>0</v>
      </c>
    </row>
    <row r="119" spans="1:10" ht="17.25" customHeight="1">
      <c r="A119" s="58"/>
      <c r="B119" s="58"/>
      <c r="C119" s="58"/>
      <c r="D119" s="58"/>
      <c r="E119" s="58"/>
      <c r="F119" s="59"/>
      <c r="G119" s="60"/>
      <c r="H119" s="60"/>
      <c r="I119" s="60"/>
      <c r="J119" s="60"/>
    </row>
    <row r="120" spans="1:10" ht="33" customHeight="1">
      <c r="A120" s="361" t="s">
        <v>80</v>
      </c>
      <c r="B120" s="361"/>
      <c r="C120" s="361"/>
      <c r="D120" s="361"/>
      <c r="E120" s="361"/>
      <c r="F120" s="361"/>
      <c r="G120" s="361"/>
      <c r="H120" s="361"/>
      <c r="I120" s="361"/>
      <c r="J120" s="377"/>
    </row>
    <row r="121" spans="1:10" ht="17.25" customHeight="1">
      <c r="A121" s="384" t="s">
        <v>81</v>
      </c>
      <c r="B121" s="384"/>
      <c r="C121" s="384"/>
      <c r="D121" s="384"/>
      <c r="E121" s="384"/>
      <c r="F121" s="384"/>
      <c r="G121" s="384"/>
      <c r="H121" s="384"/>
      <c r="I121" s="384"/>
      <c r="J121" s="384"/>
    </row>
    <row r="122" spans="1:10" ht="17.25" customHeight="1">
      <c r="A122" s="316"/>
      <c r="B122" s="316"/>
      <c r="C122" s="316"/>
      <c r="D122" s="316"/>
      <c r="E122" s="316"/>
      <c r="F122" s="316"/>
      <c r="G122" s="316"/>
      <c r="H122" s="316"/>
      <c r="I122" s="316"/>
      <c r="J122" s="316"/>
    </row>
    <row r="123" spans="1:10" ht="17.25" customHeight="1">
      <c r="A123" s="371" t="s">
        <v>33</v>
      </c>
      <c r="B123" s="369" t="s">
        <v>82</v>
      </c>
      <c r="C123" s="385"/>
      <c r="D123" s="382"/>
      <c r="E123" s="371" t="s">
        <v>212</v>
      </c>
      <c r="F123" s="371" t="s">
        <v>213</v>
      </c>
      <c r="G123" s="371" t="s">
        <v>214</v>
      </c>
      <c r="H123" s="389" t="s">
        <v>193</v>
      </c>
      <c r="I123" s="390"/>
      <c r="J123" s="391"/>
    </row>
    <row r="124" spans="1:10" ht="15" customHeight="1">
      <c r="A124" s="371"/>
      <c r="B124" s="374"/>
      <c r="C124" s="386"/>
      <c r="D124" s="387"/>
      <c r="E124" s="371"/>
      <c r="F124" s="371"/>
      <c r="G124" s="371"/>
      <c r="H124" s="371" t="s">
        <v>24</v>
      </c>
      <c r="I124" s="398" t="s">
        <v>34</v>
      </c>
      <c r="J124" s="398" t="s">
        <v>26</v>
      </c>
    </row>
    <row r="125" spans="1:10" ht="6.75" customHeight="1">
      <c r="A125" s="371"/>
      <c r="B125" s="370"/>
      <c r="C125" s="388"/>
      <c r="D125" s="383"/>
      <c r="E125" s="371"/>
      <c r="F125" s="371"/>
      <c r="G125" s="371"/>
      <c r="H125" s="371"/>
      <c r="I125" s="398"/>
      <c r="J125" s="398"/>
    </row>
    <row r="126" spans="1:10" ht="12.75">
      <c r="A126" s="298">
        <v>1</v>
      </c>
      <c r="B126" s="363">
        <v>2</v>
      </c>
      <c r="C126" s="364"/>
      <c r="D126" s="365"/>
      <c r="E126" s="311">
        <v>3</v>
      </c>
      <c r="F126" s="311">
        <v>4</v>
      </c>
      <c r="G126" s="311">
        <v>5</v>
      </c>
      <c r="H126" s="311" t="s">
        <v>84</v>
      </c>
      <c r="I126" s="299">
        <v>7</v>
      </c>
      <c r="J126" s="324">
        <v>8</v>
      </c>
    </row>
    <row r="127" spans="1:10" ht="33.75" customHeight="1" hidden="1">
      <c r="A127" s="299">
        <v>1</v>
      </c>
      <c r="B127" s="375" t="s">
        <v>85</v>
      </c>
      <c r="C127" s="399"/>
      <c r="D127" s="376"/>
      <c r="E127" s="319"/>
      <c r="F127" s="74"/>
      <c r="G127" s="33"/>
      <c r="H127" s="52">
        <f>(E127*F127)*G127</f>
        <v>0</v>
      </c>
      <c r="I127" s="37"/>
      <c r="J127" s="75"/>
    </row>
    <row r="128" spans="1:10" ht="18.75" customHeight="1" hidden="1">
      <c r="A128" s="299"/>
      <c r="B128" s="392"/>
      <c r="C128" s="393"/>
      <c r="D128" s="394"/>
      <c r="E128" s="76"/>
      <c r="F128" s="34"/>
      <c r="G128" s="34"/>
      <c r="H128" s="52">
        <f aca="true" t="shared" si="0" ref="H128:H137">(E128*F128)*G128</f>
        <v>0</v>
      </c>
      <c r="I128" s="37"/>
      <c r="J128" s="75"/>
    </row>
    <row r="129" spans="1:10" ht="12" customHeight="1" hidden="1">
      <c r="A129" s="299">
        <v>2</v>
      </c>
      <c r="B129" s="392" t="s">
        <v>86</v>
      </c>
      <c r="C129" s="393"/>
      <c r="D129" s="394"/>
      <c r="E129" s="76"/>
      <c r="F129" s="34"/>
      <c r="G129" s="56"/>
      <c r="H129" s="52">
        <f t="shared" si="0"/>
        <v>0</v>
      </c>
      <c r="I129" s="34"/>
      <c r="J129" s="34"/>
    </row>
    <row r="130" spans="1:10" ht="12.75" hidden="1">
      <c r="A130" s="299">
        <v>3</v>
      </c>
      <c r="B130" s="392" t="s">
        <v>196</v>
      </c>
      <c r="C130" s="393"/>
      <c r="D130" s="394"/>
      <c r="E130" s="76"/>
      <c r="F130" s="34"/>
      <c r="G130" s="56"/>
      <c r="H130" s="52">
        <f t="shared" si="0"/>
        <v>0</v>
      </c>
      <c r="I130" s="34"/>
      <c r="J130" s="34"/>
    </row>
    <row r="131" spans="1:10" ht="12.75" hidden="1">
      <c r="A131" s="299">
        <v>4</v>
      </c>
      <c r="B131" s="392" t="s">
        <v>87</v>
      </c>
      <c r="C131" s="393"/>
      <c r="D131" s="394"/>
      <c r="E131" s="76"/>
      <c r="F131" s="34"/>
      <c r="G131" s="56"/>
      <c r="H131" s="52">
        <f t="shared" si="0"/>
        <v>0</v>
      </c>
      <c r="I131" s="34"/>
      <c r="J131" s="34"/>
    </row>
    <row r="132" spans="1:10" ht="12.75" hidden="1">
      <c r="A132" s="299">
        <v>5</v>
      </c>
      <c r="B132" s="392" t="s">
        <v>88</v>
      </c>
      <c r="C132" s="393"/>
      <c r="D132" s="394"/>
      <c r="E132" s="76"/>
      <c r="F132" s="34"/>
      <c r="G132" s="56"/>
      <c r="H132" s="52">
        <f t="shared" si="0"/>
        <v>0</v>
      </c>
      <c r="I132" s="34"/>
      <c r="J132" s="34"/>
    </row>
    <row r="133" spans="1:10" ht="12.75" hidden="1">
      <c r="A133" s="299">
        <v>6</v>
      </c>
      <c r="B133" s="392" t="s">
        <v>89</v>
      </c>
      <c r="C133" s="393"/>
      <c r="D133" s="394"/>
      <c r="E133" s="76"/>
      <c r="F133" s="34"/>
      <c r="G133" s="56"/>
      <c r="H133" s="52">
        <f t="shared" si="0"/>
        <v>0</v>
      </c>
      <c r="I133" s="34"/>
      <c r="J133" s="34"/>
    </row>
    <row r="134" spans="1:10" ht="12.75" hidden="1">
      <c r="A134" s="299">
        <v>7</v>
      </c>
      <c r="B134" s="392" t="s">
        <v>90</v>
      </c>
      <c r="C134" s="393"/>
      <c r="D134" s="394"/>
      <c r="E134" s="76"/>
      <c r="F134" s="34"/>
      <c r="G134" s="56"/>
      <c r="H134" s="52">
        <f t="shared" si="0"/>
        <v>0</v>
      </c>
      <c r="I134" s="34"/>
      <c r="J134" s="34"/>
    </row>
    <row r="135" spans="1:10" ht="12.75" hidden="1">
      <c r="A135" s="299">
        <v>8</v>
      </c>
      <c r="B135" s="392" t="s">
        <v>91</v>
      </c>
      <c r="C135" s="402"/>
      <c r="D135" s="403"/>
      <c r="E135" s="76"/>
      <c r="F135" s="34"/>
      <c r="G135" s="56"/>
      <c r="H135" s="52">
        <f t="shared" si="0"/>
        <v>0</v>
      </c>
      <c r="I135" s="34"/>
      <c r="J135" s="34"/>
    </row>
    <row r="136" spans="1:10" ht="12.75" hidden="1">
      <c r="A136" s="299">
        <v>9</v>
      </c>
      <c r="B136" s="392" t="s">
        <v>92</v>
      </c>
      <c r="C136" s="402"/>
      <c r="D136" s="403"/>
      <c r="E136" s="76"/>
      <c r="F136" s="34"/>
      <c r="G136" s="56"/>
      <c r="H136" s="52">
        <f t="shared" si="0"/>
        <v>0</v>
      </c>
      <c r="I136" s="34"/>
      <c r="J136" s="34"/>
    </row>
    <row r="137" spans="1:10" ht="12.75" hidden="1">
      <c r="A137" s="299">
        <v>10</v>
      </c>
      <c r="B137" s="392" t="s">
        <v>197</v>
      </c>
      <c r="C137" s="393"/>
      <c r="D137" s="394"/>
      <c r="E137" s="76"/>
      <c r="F137" s="34"/>
      <c r="G137" s="34"/>
      <c r="H137" s="52">
        <f t="shared" si="0"/>
        <v>0</v>
      </c>
      <c r="I137" s="34"/>
      <c r="J137" s="34"/>
    </row>
    <row r="138" spans="1:10" ht="19.5" customHeight="1">
      <c r="A138" s="404" t="s">
        <v>93</v>
      </c>
      <c r="B138" s="405"/>
      <c r="C138" s="405"/>
      <c r="D138" s="405"/>
      <c r="E138" s="405"/>
      <c r="F138" s="405"/>
      <c r="G138" s="406"/>
      <c r="H138" s="44">
        <f>SUM(H127:H137)</f>
        <v>0</v>
      </c>
      <c r="I138" s="44">
        <f>SUM(I127:I137)</f>
        <v>0</v>
      </c>
      <c r="J138" s="44">
        <f>SUM(J127:J137)</f>
        <v>0</v>
      </c>
    </row>
    <row r="139" spans="1:10" ht="12.75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ht="38.25" hidden="1">
      <c r="A140" s="305" t="s">
        <v>33</v>
      </c>
      <c r="B140" s="368" t="s">
        <v>82</v>
      </c>
      <c r="C140" s="368"/>
      <c r="D140" s="368"/>
      <c r="E140" s="305"/>
      <c r="F140" s="305" t="s">
        <v>94</v>
      </c>
      <c r="G140" s="314" t="s">
        <v>95</v>
      </c>
      <c r="H140" s="314" t="s">
        <v>96</v>
      </c>
      <c r="I140" s="77" t="s">
        <v>24</v>
      </c>
      <c r="J140" s="77" t="s">
        <v>26</v>
      </c>
    </row>
    <row r="141" spans="1:10" ht="12.75" hidden="1">
      <c r="A141" s="298">
        <v>1</v>
      </c>
      <c r="B141" s="371">
        <v>2</v>
      </c>
      <c r="C141" s="371"/>
      <c r="D141" s="371"/>
      <c r="E141" s="311"/>
      <c r="F141" s="311">
        <v>5</v>
      </c>
      <c r="G141" s="315">
        <v>6</v>
      </c>
      <c r="H141" s="311" t="s">
        <v>97</v>
      </c>
      <c r="I141" s="313"/>
      <c r="J141" s="313"/>
    </row>
    <row r="142" spans="1:10" ht="54.75" customHeight="1" hidden="1">
      <c r="A142" s="299">
        <v>1</v>
      </c>
      <c r="B142" s="407" t="s">
        <v>98</v>
      </c>
      <c r="C142" s="407"/>
      <c r="D142" s="407"/>
      <c r="E142" s="79"/>
      <c r="F142" s="37"/>
      <c r="G142" s="37"/>
      <c r="H142" s="61"/>
      <c r="I142" s="75"/>
      <c r="J142" s="75"/>
    </row>
    <row r="143" spans="1:8" ht="14.25" customHeight="1" hidden="1">
      <c r="A143" s="47"/>
      <c r="B143" s="80"/>
      <c r="C143" s="80"/>
      <c r="D143" s="80"/>
      <c r="E143" s="80"/>
      <c r="F143" s="47"/>
      <c r="G143" s="81"/>
      <c r="H143" s="82"/>
    </row>
    <row r="144" spans="1:10" ht="12.75">
      <c r="A144" s="400" t="s">
        <v>99</v>
      </c>
      <c r="B144" s="400"/>
      <c r="C144" s="400"/>
      <c r="D144" s="400"/>
      <c r="E144" s="400"/>
      <c r="F144" s="400"/>
      <c r="G144" s="400"/>
      <c r="H144" s="400"/>
      <c r="I144" s="400"/>
      <c r="J144" s="400"/>
    </row>
    <row r="145" spans="1:10" ht="12.75">
      <c r="A145" s="303"/>
      <c r="B145" s="303"/>
      <c r="C145" s="303"/>
      <c r="D145" s="303"/>
      <c r="E145" s="303"/>
      <c r="F145" s="303"/>
      <c r="G145" s="303"/>
      <c r="H145" s="303"/>
      <c r="I145" s="303"/>
      <c r="J145" s="303"/>
    </row>
    <row r="146" spans="1:10" ht="19.5" customHeight="1">
      <c r="A146" s="371" t="s">
        <v>33</v>
      </c>
      <c r="B146" s="369" t="s">
        <v>211</v>
      </c>
      <c r="C146" s="385"/>
      <c r="D146" s="385"/>
      <c r="E146" s="371" t="s">
        <v>100</v>
      </c>
      <c r="F146" s="371" t="s">
        <v>101</v>
      </c>
      <c r="G146" s="401" t="s">
        <v>102</v>
      </c>
      <c r="H146" s="398" t="s">
        <v>193</v>
      </c>
      <c r="I146" s="398"/>
      <c r="J146" s="398"/>
    </row>
    <row r="147" spans="1:10" ht="36.75" customHeight="1">
      <c r="A147" s="371"/>
      <c r="B147" s="370"/>
      <c r="C147" s="388"/>
      <c r="D147" s="388"/>
      <c r="E147" s="371"/>
      <c r="F147" s="371"/>
      <c r="G147" s="401"/>
      <c r="H147" s="298" t="s">
        <v>103</v>
      </c>
      <c r="I147" s="299" t="s">
        <v>34</v>
      </c>
      <c r="J147" s="299" t="s">
        <v>26</v>
      </c>
    </row>
    <row r="148" spans="1:10" ht="12.75">
      <c r="A148" s="298">
        <v>1</v>
      </c>
      <c r="B148" s="363">
        <v>2</v>
      </c>
      <c r="C148" s="364"/>
      <c r="D148" s="364"/>
      <c r="E148" s="70">
        <v>3</v>
      </c>
      <c r="F148" s="311">
        <v>4</v>
      </c>
      <c r="G148" s="300">
        <v>5</v>
      </c>
      <c r="H148" s="299">
        <v>6</v>
      </c>
      <c r="I148" s="324">
        <v>7</v>
      </c>
      <c r="J148" s="324">
        <v>8</v>
      </c>
    </row>
    <row r="149" spans="1:10" ht="17.25" customHeight="1" hidden="1">
      <c r="A149" s="299">
        <v>1</v>
      </c>
      <c r="B149" s="375" t="s">
        <v>104</v>
      </c>
      <c r="C149" s="399"/>
      <c r="D149" s="399"/>
      <c r="E149" s="298" t="s">
        <v>66</v>
      </c>
      <c r="F149" s="300"/>
      <c r="G149" s="300"/>
      <c r="H149" s="84">
        <f>F149*G149</f>
        <v>0</v>
      </c>
      <c r="I149" s="313"/>
      <c r="J149" s="313"/>
    </row>
    <row r="150" spans="1:10" ht="15.75" customHeight="1" hidden="1">
      <c r="A150" s="299">
        <v>2</v>
      </c>
      <c r="B150" s="375" t="s">
        <v>105</v>
      </c>
      <c r="C150" s="399"/>
      <c r="D150" s="399"/>
      <c r="E150" s="70"/>
      <c r="F150" s="300"/>
      <c r="G150" s="300"/>
      <c r="H150" s="84">
        <f>E150*F150*G150</f>
        <v>0</v>
      </c>
      <c r="I150" s="313"/>
      <c r="J150" s="313"/>
    </row>
    <row r="151" spans="1:10" ht="21.75" customHeight="1" hidden="1">
      <c r="A151" s="299">
        <v>3</v>
      </c>
      <c r="B151" s="375" t="s">
        <v>40</v>
      </c>
      <c r="C151" s="399"/>
      <c r="D151" s="399"/>
      <c r="E151" s="70"/>
      <c r="F151" s="300"/>
      <c r="G151" s="300"/>
      <c r="H151" s="84">
        <f>E151*F151*G151</f>
        <v>0</v>
      </c>
      <c r="I151" s="313"/>
      <c r="J151" s="313"/>
    </row>
    <row r="152" spans="1:10" ht="19.5" customHeight="1">
      <c r="A152" s="404" t="s">
        <v>106</v>
      </c>
      <c r="B152" s="405"/>
      <c r="C152" s="405"/>
      <c r="D152" s="405"/>
      <c r="E152" s="405"/>
      <c r="F152" s="405"/>
      <c r="G152" s="406"/>
      <c r="H152" s="85">
        <f>H149+H150+H151</f>
        <v>0</v>
      </c>
      <c r="I152" s="85">
        <f>I149+I150+I151</f>
        <v>0</v>
      </c>
      <c r="J152" s="85">
        <f>J149+J150+J151</f>
        <v>0</v>
      </c>
    </row>
    <row r="153" spans="1:10" ht="12.75">
      <c r="A153" s="86"/>
      <c r="B153" s="48"/>
      <c r="C153" s="48"/>
      <c r="D153" s="48"/>
      <c r="E153" s="48"/>
      <c r="F153" s="48"/>
      <c r="G153" s="48"/>
      <c r="H153" s="48"/>
      <c r="I153" s="48"/>
      <c r="J153" s="48"/>
    </row>
    <row r="154" spans="1:10" ht="12.75">
      <c r="A154" s="87" t="s">
        <v>107</v>
      </c>
      <c r="B154" s="87"/>
      <c r="C154" s="87"/>
      <c r="D154" s="87"/>
      <c r="E154" s="87"/>
      <c r="F154" s="87"/>
      <c r="G154" s="87"/>
      <c r="H154" s="87"/>
      <c r="I154" s="87"/>
      <c r="J154" s="87"/>
    </row>
    <row r="155" spans="1:10" ht="16.5" customHeight="1">
      <c r="A155" s="303"/>
      <c r="B155" s="303"/>
      <c r="C155" s="303"/>
      <c r="D155" s="303"/>
      <c r="E155" s="303"/>
      <c r="F155" s="303"/>
      <c r="G155" s="303"/>
      <c r="H155" s="303"/>
      <c r="I155" s="303"/>
      <c r="J155" s="303"/>
    </row>
    <row r="156" spans="1:10" ht="23.25" customHeight="1">
      <c r="A156" s="371" t="s">
        <v>33</v>
      </c>
      <c r="B156" s="371" t="s">
        <v>211</v>
      </c>
      <c r="C156" s="408"/>
      <c r="D156" s="408"/>
      <c r="E156" s="371" t="s">
        <v>83</v>
      </c>
      <c r="F156" s="371" t="s">
        <v>190</v>
      </c>
      <c r="G156" s="371" t="s">
        <v>198</v>
      </c>
      <c r="H156" s="398" t="s">
        <v>193</v>
      </c>
      <c r="I156" s="398"/>
      <c r="J156" s="398"/>
    </row>
    <row r="157" spans="1:10" ht="24" customHeight="1">
      <c r="A157" s="408"/>
      <c r="B157" s="408"/>
      <c r="C157" s="408"/>
      <c r="D157" s="408"/>
      <c r="E157" s="408"/>
      <c r="F157" s="408"/>
      <c r="G157" s="408"/>
      <c r="H157" s="298" t="s">
        <v>103</v>
      </c>
      <c r="I157" s="299" t="s">
        <v>34</v>
      </c>
      <c r="J157" s="299" t="s">
        <v>26</v>
      </c>
    </row>
    <row r="158" spans="1:10" ht="12.75">
      <c r="A158" s="304">
        <v>1</v>
      </c>
      <c r="B158" s="369">
        <v>2</v>
      </c>
      <c r="C158" s="385"/>
      <c r="D158" s="382"/>
      <c r="E158" s="310">
        <v>4</v>
      </c>
      <c r="F158" s="304">
        <v>5</v>
      </c>
      <c r="G158" s="307">
        <v>6</v>
      </c>
      <c r="H158" s="304" t="s">
        <v>108</v>
      </c>
      <c r="I158" s="296">
        <v>8</v>
      </c>
      <c r="J158" s="296">
        <v>9</v>
      </c>
    </row>
    <row r="159" spans="1:13" ht="24" customHeight="1" hidden="1">
      <c r="A159" s="299">
        <v>1</v>
      </c>
      <c r="B159" s="407" t="s">
        <v>109</v>
      </c>
      <c r="C159" s="407"/>
      <c r="D159" s="407"/>
      <c r="E159" s="294" t="s">
        <v>110</v>
      </c>
      <c r="F159" s="56"/>
      <c r="G159" s="92"/>
      <c r="H159" s="93">
        <f>F159*G159</f>
        <v>0</v>
      </c>
      <c r="I159" s="93"/>
      <c r="J159" s="93"/>
      <c r="M159" s="94"/>
    </row>
    <row r="160" spans="1:13" ht="24" customHeight="1" hidden="1">
      <c r="A160" s="299">
        <v>2</v>
      </c>
      <c r="B160" s="407" t="s">
        <v>111</v>
      </c>
      <c r="C160" s="407"/>
      <c r="D160" s="407"/>
      <c r="E160" s="294" t="s">
        <v>112</v>
      </c>
      <c r="F160" s="56"/>
      <c r="G160" s="92"/>
      <c r="H160" s="93">
        <f>F160*G160</f>
        <v>0</v>
      </c>
      <c r="I160" s="93"/>
      <c r="J160" s="93"/>
      <c r="L160" s="95"/>
      <c r="M160" s="94"/>
    </row>
    <row r="161" spans="1:13" ht="24" customHeight="1" hidden="1">
      <c r="A161" s="299">
        <v>3</v>
      </c>
      <c r="B161" s="407" t="s">
        <v>113</v>
      </c>
      <c r="C161" s="407"/>
      <c r="D161" s="407"/>
      <c r="E161" s="294" t="s">
        <v>112</v>
      </c>
      <c r="F161" s="56"/>
      <c r="G161" s="92"/>
      <c r="H161" s="93">
        <f>F161*G161</f>
        <v>0</v>
      </c>
      <c r="I161" s="93"/>
      <c r="J161" s="93"/>
      <c r="L161" s="95"/>
      <c r="M161" s="94"/>
    </row>
    <row r="162" spans="1:12" ht="24" customHeight="1" hidden="1">
      <c r="A162" s="299">
        <v>4</v>
      </c>
      <c r="B162" s="410" t="s">
        <v>114</v>
      </c>
      <c r="C162" s="410"/>
      <c r="D162" s="410"/>
      <c r="E162" s="297" t="s">
        <v>115</v>
      </c>
      <c r="F162" s="56"/>
      <c r="G162" s="92"/>
      <c r="H162" s="93">
        <f>F162*G162</f>
        <v>0</v>
      </c>
      <c r="I162" s="93"/>
      <c r="J162" s="93"/>
      <c r="L162" s="95"/>
    </row>
    <row r="163" spans="1:10" ht="15" customHeight="1">
      <c r="A163" s="404" t="s">
        <v>116</v>
      </c>
      <c r="B163" s="405"/>
      <c r="C163" s="405"/>
      <c r="D163" s="405"/>
      <c r="E163" s="405"/>
      <c r="F163" s="405"/>
      <c r="G163" s="406"/>
      <c r="H163" s="96">
        <f>H159+H160+H161+H162</f>
        <v>0</v>
      </c>
      <c r="I163" s="97">
        <f>SUM(I159:I162)</f>
        <v>0</v>
      </c>
      <c r="J163" s="97">
        <f>SUM(J159:J162)</f>
        <v>0</v>
      </c>
    </row>
    <row r="164" spans="1:10" ht="15.75">
      <c r="A164" s="47"/>
      <c r="B164" s="98"/>
      <c r="C164" s="47"/>
      <c r="D164" s="47"/>
      <c r="E164" s="47"/>
      <c r="F164" s="47"/>
      <c r="G164" s="81"/>
      <c r="H164" s="47"/>
      <c r="I164" s="48"/>
      <c r="J164" s="48"/>
    </row>
    <row r="165" spans="1:10" ht="12.75">
      <c r="A165" s="409" t="s">
        <v>117</v>
      </c>
      <c r="B165" s="409"/>
      <c r="C165" s="409"/>
      <c r="D165" s="409"/>
      <c r="E165" s="409"/>
      <c r="F165" s="409"/>
      <c r="G165" s="409"/>
      <c r="H165" s="409"/>
      <c r="I165" s="409"/>
      <c r="J165" s="409"/>
    </row>
    <row r="166" spans="1:10" ht="12.75">
      <c r="A166" s="306"/>
      <c r="B166" s="306"/>
      <c r="C166" s="306"/>
      <c r="D166" s="306"/>
      <c r="E166" s="306"/>
      <c r="F166" s="306"/>
      <c r="G166" s="306"/>
      <c r="H166" s="306"/>
      <c r="I166" s="306"/>
      <c r="J166" s="306"/>
    </row>
    <row r="167" spans="1:10" ht="13.5" customHeight="1">
      <c r="A167" s="371" t="s">
        <v>33</v>
      </c>
      <c r="B167" s="371" t="s">
        <v>211</v>
      </c>
      <c r="C167" s="371"/>
      <c r="D167" s="371"/>
      <c r="E167" s="366" t="s">
        <v>72</v>
      </c>
      <c r="F167" s="366" t="s">
        <v>199</v>
      </c>
      <c r="G167" s="371" t="s">
        <v>200</v>
      </c>
      <c r="H167" s="398" t="s">
        <v>193</v>
      </c>
      <c r="I167" s="398"/>
      <c r="J167" s="398"/>
    </row>
    <row r="168" spans="1:10" ht="39" customHeight="1">
      <c r="A168" s="371"/>
      <c r="B168" s="371"/>
      <c r="C168" s="371"/>
      <c r="D168" s="371"/>
      <c r="E168" s="368"/>
      <c r="F168" s="368"/>
      <c r="G168" s="371"/>
      <c r="H168" s="298" t="s">
        <v>103</v>
      </c>
      <c r="I168" s="299" t="s">
        <v>34</v>
      </c>
      <c r="J168" s="299" t="s">
        <v>26</v>
      </c>
    </row>
    <row r="169" spans="1:10" ht="12.75">
      <c r="A169" s="311">
        <v>1</v>
      </c>
      <c r="B169" s="371">
        <v>2</v>
      </c>
      <c r="C169" s="371"/>
      <c r="D169" s="371"/>
      <c r="E169" s="311">
        <v>3</v>
      </c>
      <c r="F169" s="311">
        <v>4</v>
      </c>
      <c r="G169" s="311">
        <v>5</v>
      </c>
      <c r="H169" s="299">
        <v>6</v>
      </c>
      <c r="I169" s="299">
        <v>7</v>
      </c>
      <c r="J169" s="299">
        <v>8</v>
      </c>
    </row>
    <row r="170" spans="1:10" ht="19.5" customHeight="1" hidden="1">
      <c r="A170" s="311">
        <v>1</v>
      </c>
      <c r="B170" s="407" t="s">
        <v>118</v>
      </c>
      <c r="C170" s="407"/>
      <c r="D170" s="407"/>
      <c r="E170" s="311"/>
      <c r="F170" s="100"/>
      <c r="G170" s="101"/>
      <c r="H170" s="35">
        <f>E170*F170*G170</f>
        <v>0</v>
      </c>
      <c r="I170" s="75"/>
      <c r="J170" s="75"/>
    </row>
    <row r="171" spans="1:10" ht="18" customHeight="1" hidden="1">
      <c r="A171" s="311">
        <v>2</v>
      </c>
      <c r="B171" s="407" t="s">
        <v>119</v>
      </c>
      <c r="C171" s="407"/>
      <c r="D171" s="407"/>
      <c r="E171" s="43"/>
      <c r="F171" s="43"/>
      <c r="G171" s="101"/>
      <c r="H171" s="35">
        <f>E171*F171*G171</f>
        <v>0</v>
      </c>
      <c r="I171" s="75"/>
      <c r="J171" s="75"/>
    </row>
    <row r="172" spans="1:10" ht="16.5" customHeight="1">
      <c r="A172" s="404" t="s">
        <v>120</v>
      </c>
      <c r="B172" s="405"/>
      <c r="C172" s="405"/>
      <c r="D172" s="405"/>
      <c r="E172" s="405"/>
      <c r="F172" s="405"/>
      <c r="G172" s="406"/>
      <c r="H172" s="102">
        <f>H170+H171</f>
        <v>0</v>
      </c>
      <c r="I172" s="102">
        <f>I170+I171</f>
        <v>0</v>
      </c>
      <c r="J172" s="102">
        <f>J170+J171</f>
        <v>0</v>
      </c>
    </row>
    <row r="173" spans="1:8" ht="12.75">
      <c r="A173" s="317"/>
      <c r="B173" s="48"/>
      <c r="C173" s="317"/>
      <c r="D173" s="47"/>
      <c r="E173" s="47"/>
      <c r="F173" s="47"/>
      <c r="G173" s="47"/>
      <c r="H173" s="81"/>
    </row>
    <row r="174" spans="1:10" ht="15.75" customHeight="1">
      <c r="A174" s="378" t="s">
        <v>121</v>
      </c>
      <c r="B174" s="378"/>
      <c r="C174" s="378"/>
      <c r="D174" s="378"/>
      <c r="E174" s="378"/>
      <c r="F174" s="378"/>
      <c r="G174" s="378"/>
      <c r="H174" s="378"/>
      <c r="I174" s="378"/>
      <c r="J174" s="378"/>
    </row>
    <row r="175" spans="1:10" ht="15.75" customHeight="1">
      <c r="A175" s="301"/>
      <c r="B175" s="301"/>
      <c r="C175" s="301"/>
      <c r="D175" s="301"/>
      <c r="E175" s="301"/>
      <c r="F175" s="301"/>
      <c r="G175" s="301"/>
      <c r="H175" s="301"/>
      <c r="I175" s="301"/>
      <c r="J175" s="301"/>
    </row>
    <row r="176" spans="1:10" ht="18" customHeight="1">
      <c r="A176" s="371" t="s">
        <v>33</v>
      </c>
      <c r="B176" s="371" t="s">
        <v>210</v>
      </c>
      <c r="C176" s="371"/>
      <c r="D176" s="371"/>
      <c r="E176" s="371" t="s">
        <v>195</v>
      </c>
      <c r="F176" s="371" t="s">
        <v>72</v>
      </c>
      <c r="G176" s="371" t="s">
        <v>73</v>
      </c>
      <c r="H176" s="398" t="s">
        <v>193</v>
      </c>
      <c r="I176" s="398"/>
      <c r="J176" s="398"/>
    </row>
    <row r="177" spans="1:10" ht="30.75" customHeight="1">
      <c r="A177" s="371"/>
      <c r="B177" s="371"/>
      <c r="C177" s="371"/>
      <c r="D177" s="371"/>
      <c r="E177" s="371"/>
      <c r="F177" s="371"/>
      <c r="G177" s="371"/>
      <c r="H177" s="298" t="s">
        <v>103</v>
      </c>
      <c r="I177" s="299" t="s">
        <v>34</v>
      </c>
      <c r="J177" s="299" t="s">
        <v>26</v>
      </c>
    </row>
    <row r="178" spans="1:10" ht="12.75">
      <c r="A178" s="298">
        <v>1</v>
      </c>
      <c r="B178" s="371">
        <v>2</v>
      </c>
      <c r="C178" s="371"/>
      <c r="D178" s="371"/>
      <c r="E178" s="311">
        <v>3</v>
      </c>
      <c r="F178" s="311">
        <v>4</v>
      </c>
      <c r="G178" s="311">
        <v>5</v>
      </c>
      <c r="H178" s="19" t="s">
        <v>122</v>
      </c>
      <c r="I178" s="103">
        <v>7</v>
      </c>
      <c r="J178" s="103">
        <v>8</v>
      </c>
    </row>
    <row r="179" spans="1:10" ht="32.25" customHeight="1" hidden="1">
      <c r="A179" s="104">
        <v>1</v>
      </c>
      <c r="B179" s="417" t="s">
        <v>123</v>
      </c>
      <c r="C179" s="417"/>
      <c r="D179" s="417"/>
      <c r="E179" s="105"/>
      <c r="F179" s="106"/>
      <c r="G179" s="107"/>
      <c r="H179" s="108">
        <f>H180+H181+H182+H183+H184+H185+H186</f>
        <v>0</v>
      </c>
      <c r="I179" s="108">
        <f>I180+I181+I182+I183+I184+I185+I186</f>
        <v>0</v>
      </c>
      <c r="J179" s="108">
        <f>J180+J181+J182+J183+J184+J185+J186</f>
        <v>0</v>
      </c>
    </row>
    <row r="180" spans="1:10" ht="15" customHeight="1" hidden="1">
      <c r="A180" s="411"/>
      <c r="B180" s="375" t="s">
        <v>124</v>
      </c>
      <c r="C180" s="399"/>
      <c r="D180" s="376"/>
      <c r="E180" s="312"/>
      <c r="F180" s="110"/>
      <c r="G180" s="110"/>
      <c r="H180" s="111">
        <f aca="true" t="shared" si="1" ref="H180:H194">F180*G180</f>
        <v>0</v>
      </c>
      <c r="I180" s="112"/>
      <c r="J180" s="112"/>
    </row>
    <row r="181" spans="1:10" ht="15" customHeight="1" hidden="1">
      <c r="A181" s="412"/>
      <c r="B181" s="375" t="s">
        <v>125</v>
      </c>
      <c r="C181" s="399"/>
      <c r="D181" s="376"/>
      <c r="E181" s="312"/>
      <c r="F181" s="113"/>
      <c r="G181" s="110"/>
      <c r="H181" s="111">
        <f t="shared" si="1"/>
        <v>0</v>
      </c>
      <c r="I181" s="112"/>
      <c r="J181" s="112"/>
    </row>
    <row r="182" spans="1:10" ht="15" customHeight="1" hidden="1">
      <c r="A182" s="412"/>
      <c r="B182" s="375" t="s">
        <v>126</v>
      </c>
      <c r="C182" s="399"/>
      <c r="D182" s="376"/>
      <c r="E182" s="312"/>
      <c r="F182" s="114"/>
      <c r="G182" s="115"/>
      <c r="H182" s="111">
        <f t="shared" si="1"/>
        <v>0</v>
      </c>
      <c r="I182" s="56"/>
      <c r="J182" s="56"/>
    </row>
    <row r="183" spans="1:10" ht="15" customHeight="1" hidden="1">
      <c r="A183" s="412"/>
      <c r="B183" s="375" t="s">
        <v>127</v>
      </c>
      <c r="C183" s="399"/>
      <c r="D183" s="376"/>
      <c r="E183" s="312"/>
      <c r="F183" s="110"/>
      <c r="G183" s="110"/>
      <c r="H183" s="111">
        <f t="shared" si="1"/>
        <v>0</v>
      </c>
      <c r="I183" s="56"/>
      <c r="J183" s="56"/>
    </row>
    <row r="184" spans="1:10" ht="15" customHeight="1" hidden="1">
      <c r="A184" s="412"/>
      <c r="B184" s="375" t="s">
        <v>128</v>
      </c>
      <c r="C184" s="399"/>
      <c r="D184" s="376"/>
      <c r="E184" s="312"/>
      <c r="F184" s="114"/>
      <c r="G184" s="110"/>
      <c r="H184" s="111">
        <f t="shared" si="1"/>
        <v>0</v>
      </c>
      <c r="I184" s="112"/>
      <c r="J184" s="112"/>
    </row>
    <row r="185" spans="1:10" ht="15" customHeight="1" hidden="1">
      <c r="A185" s="412"/>
      <c r="B185" s="375" t="s">
        <v>129</v>
      </c>
      <c r="C185" s="399"/>
      <c r="D185" s="376"/>
      <c r="E185" s="312"/>
      <c r="F185" s="110"/>
      <c r="G185" s="110"/>
      <c r="H185" s="111">
        <f t="shared" si="1"/>
        <v>0</v>
      </c>
      <c r="I185" s="56"/>
      <c r="J185" s="56"/>
    </row>
    <row r="186" spans="1:10" ht="15" customHeight="1" hidden="1">
      <c r="A186" s="413"/>
      <c r="B186" s="375" t="s">
        <v>130</v>
      </c>
      <c r="C186" s="399"/>
      <c r="D186" s="376"/>
      <c r="E186" s="312"/>
      <c r="F186" s="116"/>
      <c r="G186" s="117"/>
      <c r="H186" s="111">
        <f t="shared" si="1"/>
        <v>0</v>
      </c>
      <c r="I186" s="56"/>
      <c r="J186" s="56"/>
    </row>
    <row r="187" spans="1:10" ht="32.25" customHeight="1">
      <c r="A187" s="299">
        <v>2</v>
      </c>
      <c r="B187" s="407" t="s">
        <v>247</v>
      </c>
      <c r="C187" s="407"/>
      <c r="D187" s="407"/>
      <c r="E187" s="311" t="s">
        <v>223</v>
      </c>
      <c r="F187" s="118">
        <v>5</v>
      </c>
      <c r="G187" s="119">
        <v>140</v>
      </c>
      <c r="H187" s="111">
        <f t="shared" si="1"/>
        <v>700</v>
      </c>
      <c r="I187" s="56">
        <v>700</v>
      </c>
      <c r="J187" s="56">
        <v>700</v>
      </c>
    </row>
    <row r="188" spans="1:10" ht="38.25" customHeight="1" hidden="1">
      <c r="A188" s="299">
        <v>3</v>
      </c>
      <c r="B188" s="407" t="s">
        <v>132</v>
      </c>
      <c r="C188" s="407"/>
      <c r="D188" s="407"/>
      <c r="E188" s="311"/>
      <c r="F188" s="118"/>
      <c r="G188" s="119"/>
      <c r="H188" s="111">
        <f t="shared" si="1"/>
        <v>0</v>
      </c>
      <c r="I188" s="56"/>
      <c r="J188" s="56"/>
    </row>
    <row r="189" spans="1:10" ht="35.25" customHeight="1" hidden="1">
      <c r="A189" s="299">
        <v>4</v>
      </c>
      <c r="B189" s="407" t="s">
        <v>133</v>
      </c>
      <c r="C189" s="407"/>
      <c r="D189" s="407"/>
      <c r="E189" s="311"/>
      <c r="F189" s="119"/>
      <c r="G189" s="119"/>
      <c r="H189" s="111">
        <f t="shared" si="1"/>
        <v>0</v>
      </c>
      <c r="I189" s="120"/>
      <c r="J189" s="120"/>
    </row>
    <row r="190" spans="1:10" ht="50.25" customHeight="1" hidden="1">
      <c r="A190" s="308">
        <v>5</v>
      </c>
      <c r="B190" s="414" t="s">
        <v>134</v>
      </c>
      <c r="C190" s="414"/>
      <c r="D190" s="414"/>
      <c r="E190" s="311"/>
      <c r="F190" s="119"/>
      <c r="G190" s="119"/>
      <c r="H190" s="111">
        <f t="shared" si="1"/>
        <v>0</v>
      </c>
      <c r="I190" s="120"/>
      <c r="J190" s="120"/>
    </row>
    <row r="191" spans="1:10" ht="42" customHeight="1" hidden="1">
      <c r="A191" s="299">
        <v>6</v>
      </c>
      <c r="B191" s="415" t="s">
        <v>201</v>
      </c>
      <c r="C191" s="416"/>
      <c r="D191" s="416"/>
      <c r="E191" s="311"/>
      <c r="F191" s="119"/>
      <c r="G191" s="119"/>
      <c r="H191" s="111">
        <f t="shared" si="1"/>
        <v>0</v>
      </c>
      <c r="I191" s="120"/>
      <c r="J191" s="120"/>
    </row>
    <row r="192" spans="1:10" ht="15.75" customHeight="1">
      <c r="A192" s="300">
        <v>2</v>
      </c>
      <c r="B192" s="407" t="s">
        <v>244</v>
      </c>
      <c r="C192" s="407"/>
      <c r="D192" s="407"/>
      <c r="E192" s="311" t="s">
        <v>248</v>
      </c>
      <c r="F192" s="119">
        <v>1</v>
      </c>
      <c r="G192" s="119">
        <v>7241</v>
      </c>
      <c r="H192" s="111">
        <f t="shared" si="1"/>
        <v>7241</v>
      </c>
      <c r="I192" s="120">
        <v>7241</v>
      </c>
      <c r="J192" s="120">
        <v>7241</v>
      </c>
    </row>
    <row r="193" spans="1:10" ht="16.5" customHeight="1">
      <c r="A193" s="299">
        <v>3</v>
      </c>
      <c r="B193" s="407" t="s">
        <v>245</v>
      </c>
      <c r="C193" s="407"/>
      <c r="D193" s="407"/>
      <c r="E193" s="311" t="s">
        <v>249</v>
      </c>
      <c r="F193" s="119">
        <v>1</v>
      </c>
      <c r="G193" s="119">
        <v>1400</v>
      </c>
      <c r="H193" s="111">
        <f t="shared" si="1"/>
        <v>1400</v>
      </c>
      <c r="I193" s="120">
        <v>1400</v>
      </c>
      <c r="J193" s="120">
        <v>1400</v>
      </c>
    </row>
    <row r="194" spans="1:10" ht="19.5" customHeight="1">
      <c r="A194" s="299">
        <v>4</v>
      </c>
      <c r="B194" s="416" t="s">
        <v>246</v>
      </c>
      <c r="C194" s="416"/>
      <c r="D194" s="416"/>
      <c r="E194" s="311" t="s">
        <v>223</v>
      </c>
      <c r="F194" s="119">
        <v>6</v>
      </c>
      <c r="G194" s="119">
        <v>375</v>
      </c>
      <c r="H194" s="111">
        <f t="shared" si="1"/>
        <v>2250</v>
      </c>
      <c r="I194" s="120">
        <v>2250</v>
      </c>
      <c r="J194" s="120">
        <v>2250</v>
      </c>
    </row>
    <row r="195" spans="1:10" ht="21" customHeight="1">
      <c r="A195" s="404" t="s">
        <v>138</v>
      </c>
      <c r="B195" s="405"/>
      <c r="C195" s="405"/>
      <c r="D195" s="405"/>
      <c r="E195" s="405"/>
      <c r="F195" s="405"/>
      <c r="G195" s="406"/>
      <c r="H195" s="57">
        <f>H179+H187+H188+H189+H190+H191+H192+H194+H193</f>
        <v>11591</v>
      </c>
      <c r="I195" s="57">
        <f>I179+I187+I188+I189+I190+I191+I192+I194+I193</f>
        <v>11591</v>
      </c>
      <c r="J195" s="57">
        <f>J179+J187+J188+J189+J190+J191+J192+J194+J193</f>
        <v>11591</v>
      </c>
    </row>
    <row r="196" spans="1:10" ht="15.75">
      <c r="A196" s="47"/>
      <c r="B196" s="98"/>
      <c r="C196" s="122"/>
      <c r="D196" s="122"/>
      <c r="E196" s="122"/>
      <c r="F196" s="122"/>
      <c r="G196" s="81"/>
      <c r="H196" s="317"/>
      <c r="I196" s="48"/>
      <c r="J196" s="48"/>
    </row>
    <row r="197" spans="1:10" ht="15.75" customHeight="1">
      <c r="A197" s="419" t="s">
        <v>139</v>
      </c>
      <c r="B197" s="419"/>
      <c r="C197" s="419"/>
      <c r="D197" s="419"/>
      <c r="E197" s="419"/>
      <c r="F197" s="419"/>
      <c r="G197" s="419"/>
      <c r="H197" s="419"/>
      <c r="I197" s="419"/>
      <c r="J197" s="419"/>
    </row>
    <row r="198" spans="1:10" ht="15.75" customHeight="1">
      <c r="A198" s="309"/>
      <c r="B198" s="309"/>
      <c r="C198" s="309"/>
      <c r="D198" s="309"/>
      <c r="E198" s="309"/>
      <c r="F198" s="309"/>
      <c r="G198" s="309"/>
      <c r="H198" s="309"/>
      <c r="I198" s="309"/>
      <c r="J198" s="309"/>
    </row>
    <row r="199" spans="1:10" ht="34.5" customHeight="1">
      <c r="A199" s="371" t="s">
        <v>33</v>
      </c>
      <c r="B199" s="398" t="s">
        <v>187</v>
      </c>
      <c r="C199" s="398"/>
      <c r="D199" s="398"/>
      <c r="E199" s="371" t="s">
        <v>195</v>
      </c>
      <c r="F199" s="371" t="s">
        <v>72</v>
      </c>
      <c r="G199" s="371" t="s">
        <v>73</v>
      </c>
      <c r="H199" s="398" t="s">
        <v>193</v>
      </c>
      <c r="I199" s="398"/>
      <c r="J199" s="398"/>
    </row>
    <row r="200" spans="1:10" ht="12.75">
      <c r="A200" s="371"/>
      <c r="B200" s="398"/>
      <c r="C200" s="398"/>
      <c r="D200" s="398"/>
      <c r="E200" s="371"/>
      <c r="F200" s="371"/>
      <c r="G200" s="371"/>
      <c r="H200" s="298" t="s">
        <v>103</v>
      </c>
      <c r="I200" s="299" t="s">
        <v>34</v>
      </c>
      <c r="J200" s="299" t="s">
        <v>26</v>
      </c>
    </row>
    <row r="201" spans="1:10" ht="12.75">
      <c r="A201" s="298">
        <v>1</v>
      </c>
      <c r="B201" s="398">
        <v>2</v>
      </c>
      <c r="C201" s="398"/>
      <c r="D201" s="398"/>
      <c r="E201" s="298">
        <v>3</v>
      </c>
      <c r="F201" s="298">
        <v>4</v>
      </c>
      <c r="G201" s="298">
        <v>5</v>
      </c>
      <c r="H201" s="19" t="s">
        <v>122</v>
      </c>
      <c r="I201" s="103">
        <v>7</v>
      </c>
      <c r="J201" s="103">
        <v>8</v>
      </c>
    </row>
    <row r="202" spans="1:10" ht="15.75" customHeight="1" hidden="1">
      <c r="A202" s="298">
        <v>1</v>
      </c>
      <c r="B202" s="418" t="s">
        <v>140</v>
      </c>
      <c r="C202" s="418"/>
      <c r="D202" s="418"/>
      <c r="E202" s="298"/>
      <c r="F202" s="124"/>
      <c r="G202" s="125"/>
      <c r="H202" s="111">
        <f>F202*G202</f>
        <v>0</v>
      </c>
      <c r="I202" s="111"/>
      <c r="J202" s="111"/>
    </row>
    <row r="203" spans="1:10" ht="15.75" customHeight="1" hidden="1">
      <c r="A203" s="298">
        <v>2</v>
      </c>
      <c r="B203" s="410" t="s">
        <v>141</v>
      </c>
      <c r="C203" s="410"/>
      <c r="D203" s="410"/>
      <c r="E203" s="298"/>
      <c r="F203" s="126"/>
      <c r="G203" s="124"/>
      <c r="H203" s="111">
        <f aca="true" t="shared" si="2" ref="H203:H217">F203*G203</f>
        <v>0</v>
      </c>
      <c r="I203" s="112"/>
      <c r="J203" s="112"/>
    </row>
    <row r="204" spans="1:10" ht="15.75" customHeight="1" hidden="1">
      <c r="A204" s="298">
        <v>3</v>
      </c>
      <c r="B204" s="410" t="s">
        <v>142</v>
      </c>
      <c r="C204" s="410"/>
      <c r="D204" s="410"/>
      <c r="E204" s="298"/>
      <c r="F204" s="126"/>
      <c r="G204" s="124"/>
      <c r="H204" s="111">
        <f t="shared" si="2"/>
        <v>0</v>
      </c>
      <c r="I204" s="112"/>
      <c r="J204" s="112"/>
    </row>
    <row r="205" spans="1:10" ht="15.75" customHeight="1" hidden="1">
      <c r="A205" s="298">
        <v>4</v>
      </c>
      <c r="B205" s="410" t="s">
        <v>143</v>
      </c>
      <c r="C205" s="410"/>
      <c r="D205" s="410"/>
      <c r="E205" s="298"/>
      <c r="F205" s="126"/>
      <c r="G205" s="127"/>
      <c r="H205" s="111">
        <f t="shared" si="2"/>
        <v>0</v>
      </c>
      <c r="I205" s="56"/>
      <c r="J205" s="56"/>
    </row>
    <row r="206" spans="1:10" ht="15.75" customHeight="1">
      <c r="A206" s="298">
        <v>5</v>
      </c>
      <c r="B206" s="410" t="s">
        <v>242</v>
      </c>
      <c r="C206" s="410"/>
      <c r="D206" s="410"/>
      <c r="E206" s="298" t="s">
        <v>243</v>
      </c>
      <c r="F206" s="126">
        <v>1</v>
      </c>
      <c r="G206" s="124">
        <v>1500</v>
      </c>
      <c r="H206" s="111">
        <f t="shared" si="2"/>
        <v>1500</v>
      </c>
      <c r="I206" s="56">
        <v>1500</v>
      </c>
      <c r="J206" s="56">
        <v>1500</v>
      </c>
    </row>
    <row r="207" spans="1:10" ht="15.75" customHeight="1" hidden="1">
      <c r="A207" s="298">
        <v>6</v>
      </c>
      <c r="B207" s="410" t="s">
        <v>145</v>
      </c>
      <c r="C207" s="410"/>
      <c r="D207" s="410"/>
      <c r="E207" s="298"/>
      <c r="F207" s="126"/>
      <c r="G207" s="124"/>
      <c r="H207" s="111">
        <f t="shared" si="2"/>
        <v>0</v>
      </c>
      <c r="I207" s="112"/>
      <c r="J207" s="112"/>
    </row>
    <row r="208" spans="1:10" ht="15.75" customHeight="1" hidden="1">
      <c r="A208" s="298">
        <v>7</v>
      </c>
      <c r="B208" s="410" t="s">
        <v>146</v>
      </c>
      <c r="C208" s="410"/>
      <c r="D208" s="410"/>
      <c r="E208" s="298"/>
      <c r="F208" s="126"/>
      <c r="G208" s="124"/>
      <c r="H208" s="111">
        <f t="shared" si="2"/>
        <v>0</v>
      </c>
      <c r="I208" s="56"/>
      <c r="J208" s="56"/>
    </row>
    <row r="209" spans="1:10" ht="15.75" customHeight="1" hidden="1">
      <c r="A209" s="298">
        <v>8</v>
      </c>
      <c r="B209" s="410" t="s">
        <v>147</v>
      </c>
      <c r="C209" s="410"/>
      <c r="D209" s="410"/>
      <c r="E209" s="298"/>
      <c r="F209" s="126"/>
      <c r="G209" s="93"/>
      <c r="H209" s="111">
        <f t="shared" si="2"/>
        <v>0</v>
      </c>
      <c r="I209" s="56"/>
      <c r="J209" s="56"/>
    </row>
    <row r="210" spans="1:10" ht="15.75" customHeight="1" hidden="1">
      <c r="A210" s="298">
        <v>9</v>
      </c>
      <c r="B210" s="410" t="s">
        <v>202</v>
      </c>
      <c r="C210" s="410"/>
      <c r="D210" s="410"/>
      <c r="E210" s="298"/>
      <c r="F210" s="128"/>
      <c r="G210" s="56"/>
      <c r="H210" s="111">
        <f t="shared" si="2"/>
        <v>0</v>
      </c>
      <c r="I210" s="56"/>
      <c r="J210" s="56"/>
    </row>
    <row r="211" spans="1:10" ht="15.75" customHeight="1" hidden="1">
      <c r="A211" s="298">
        <v>10</v>
      </c>
      <c r="B211" s="410" t="s">
        <v>148</v>
      </c>
      <c r="C211" s="410"/>
      <c r="D211" s="410"/>
      <c r="E211" s="298"/>
      <c r="F211" s="128"/>
      <c r="G211" s="56"/>
      <c r="H211" s="111">
        <f t="shared" si="2"/>
        <v>0</v>
      </c>
      <c r="I211" s="56"/>
      <c r="J211" s="56"/>
    </row>
    <row r="212" spans="1:10" ht="15.75" customHeight="1" hidden="1">
      <c r="A212" s="298">
        <v>11</v>
      </c>
      <c r="B212" s="410" t="s">
        <v>149</v>
      </c>
      <c r="C212" s="410"/>
      <c r="D212" s="410"/>
      <c r="E212" s="298"/>
      <c r="F212" s="129"/>
      <c r="G212" s="112"/>
      <c r="H212" s="111">
        <f t="shared" si="2"/>
        <v>0</v>
      </c>
      <c r="I212" s="130"/>
      <c r="J212" s="130"/>
    </row>
    <row r="213" spans="1:10" ht="15.75" customHeight="1" hidden="1">
      <c r="A213" s="298">
        <v>12</v>
      </c>
      <c r="B213" s="410" t="s">
        <v>203</v>
      </c>
      <c r="C213" s="410"/>
      <c r="D213" s="410"/>
      <c r="E213" s="34"/>
      <c r="F213" s="129"/>
      <c r="G213" s="112"/>
      <c r="H213" s="111">
        <f t="shared" si="2"/>
        <v>0</v>
      </c>
      <c r="I213" s="130"/>
      <c r="J213" s="130"/>
    </row>
    <row r="214" spans="1:10" ht="15.75" customHeight="1" hidden="1">
      <c r="A214" s="298">
        <v>13</v>
      </c>
      <c r="B214" s="410" t="s">
        <v>148</v>
      </c>
      <c r="C214" s="410"/>
      <c r="D214" s="410"/>
      <c r="E214" s="34"/>
      <c r="F214" s="129"/>
      <c r="G214" s="131"/>
      <c r="H214" s="111">
        <f t="shared" si="2"/>
        <v>0</v>
      </c>
      <c r="I214" s="132"/>
      <c r="J214" s="132"/>
    </row>
    <row r="215" spans="1:10" ht="15.75" customHeight="1" hidden="1">
      <c r="A215" s="298">
        <v>14</v>
      </c>
      <c r="B215" s="420" t="s">
        <v>42</v>
      </c>
      <c r="C215" s="421"/>
      <c r="D215" s="421"/>
      <c r="E215" s="34"/>
      <c r="F215" s="129"/>
      <c r="G215" s="131"/>
      <c r="H215" s="111">
        <f t="shared" si="2"/>
        <v>0</v>
      </c>
      <c r="I215" s="132"/>
      <c r="J215" s="132"/>
    </row>
    <row r="216" spans="1:10" ht="15.75" customHeight="1" hidden="1">
      <c r="A216" s="298">
        <v>15</v>
      </c>
      <c r="B216" s="375" t="s">
        <v>150</v>
      </c>
      <c r="C216" s="399"/>
      <c r="D216" s="399"/>
      <c r="E216" s="34"/>
      <c r="F216" s="129"/>
      <c r="G216" s="131"/>
      <c r="H216" s="111">
        <f t="shared" si="2"/>
        <v>0</v>
      </c>
      <c r="I216" s="132"/>
      <c r="J216" s="132"/>
    </row>
    <row r="217" spans="1:10" ht="15.75" customHeight="1" hidden="1">
      <c r="A217" s="298">
        <v>16</v>
      </c>
      <c r="B217" s="375" t="s">
        <v>146</v>
      </c>
      <c r="C217" s="399"/>
      <c r="D217" s="399"/>
      <c r="E217" s="34"/>
      <c r="F217" s="129"/>
      <c r="G217" s="131"/>
      <c r="H217" s="111">
        <f t="shared" si="2"/>
        <v>0</v>
      </c>
      <c r="I217" s="132"/>
      <c r="J217" s="132"/>
    </row>
    <row r="218" spans="1:10" ht="20.25" customHeight="1">
      <c r="A218" s="404" t="s">
        <v>151</v>
      </c>
      <c r="B218" s="405"/>
      <c r="C218" s="405"/>
      <c r="D218" s="405"/>
      <c r="E218" s="405"/>
      <c r="F218" s="405"/>
      <c r="G218" s="406"/>
      <c r="H218" s="102">
        <f>SUM(H202:H213)</f>
        <v>1500</v>
      </c>
      <c r="I218" s="102">
        <f>SUM(I202:I213)</f>
        <v>1500</v>
      </c>
      <c r="J218" s="102">
        <f>SUM(J202:J213)</f>
        <v>1500</v>
      </c>
    </row>
    <row r="219" spans="1:10" s="134" customFormat="1" ht="12.75" customHeight="1">
      <c r="A219" s="133"/>
      <c r="B219" s="133"/>
      <c r="C219" s="133"/>
      <c r="D219" s="133"/>
      <c r="E219" s="133"/>
      <c r="F219" s="133"/>
      <c r="G219" s="60"/>
      <c r="H219" s="60"/>
      <c r="I219" s="60"/>
      <c r="J219" s="60"/>
    </row>
    <row r="220" spans="1:10" ht="21.75" customHeight="1">
      <c r="A220" s="409" t="s">
        <v>152</v>
      </c>
      <c r="B220" s="409"/>
      <c r="C220" s="409"/>
      <c r="D220" s="409"/>
      <c r="E220" s="409"/>
      <c r="F220" s="409"/>
      <c r="G220" s="409"/>
      <c r="H220" s="409"/>
      <c r="I220" s="409"/>
      <c r="J220" s="409"/>
    </row>
    <row r="221" spans="1:8" ht="15.75" customHeight="1">
      <c r="A221" s="86"/>
      <c r="B221" s="135"/>
      <c r="C221" s="135"/>
      <c r="D221" s="135"/>
      <c r="E221" s="135"/>
      <c r="F221" s="135"/>
      <c r="G221" s="135"/>
      <c r="H221" s="135"/>
    </row>
    <row r="222" spans="1:10" ht="18" customHeight="1">
      <c r="A222" s="371" t="s">
        <v>33</v>
      </c>
      <c r="B222" s="369" t="s">
        <v>209</v>
      </c>
      <c r="C222" s="425"/>
      <c r="D222" s="371" t="s">
        <v>195</v>
      </c>
      <c r="E222" s="371" t="s">
        <v>72</v>
      </c>
      <c r="F222" s="371" t="s">
        <v>73</v>
      </c>
      <c r="G222" s="398" t="s">
        <v>193</v>
      </c>
      <c r="H222" s="398"/>
      <c r="I222" s="398"/>
      <c r="J222" s="398"/>
    </row>
    <row r="223" spans="1:10" ht="19.5" customHeight="1">
      <c r="A223" s="371"/>
      <c r="B223" s="426"/>
      <c r="C223" s="427"/>
      <c r="D223" s="371"/>
      <c r="E223" s="371"/>
      <c r="F223" s="371"/>
      <c r="G223" s="298" t="s">
        <v>24</v>
      </c>
      <c r="H223" s="298" t="s">
        <v>34</v>
      </c>
      <c r="I223" s="398" t="s">
        <v>26</v>
      </c>
      <c r="J223" s="398"/>
    </row>
    <row r="224" spans="1:10" ht="15" customHeight="1">
      <c r="A224" s="298">
        <v>1</v>
      </c>
      <c r="B224" s="389">
        <v>2</v>
      </c>
      <c r="C224" s="391"/>
      <c r="D224" s="298">
        <v>3</v>
      </c>
      <c r="E224" s="298">
        <v>4</v>
      </c>
      <c r="F224" s="298">
        <v>5</v>
      </c>
      <c r="G224" s="298">
        <v>6</v>
      </c>
      <c r="H224" s="298">
        <v>7</v>
      </c>
      <c r="I224" s="389">
        <v>8</v>
      </c>
      <c r="J224" s="391"/>
    </row>
    <row r="225" spans="1:10" ht="19.5" customHeight="1" hidden="1">
      <c r="A225" s="299">
        <v>1</v>
      </c>
      <c r="B225" s="420" t="s">
        <v>153</v>
      </c>
      <c r="C225" s="421"/>
      <c r="D225" s="136"/>
      <c r="E225" s="136"/>
      <c r="F225" s="136"/>
      <c r="G225" s="137"/>
      <c r="H225" s="137"/>
      <c r="I225" s="423"/>
      <c r="J225" s="424"/>
    </row>
    <row r="226" spans="1:10" ht="19.5" customHeight="1" hidden="1">
      <c r="A226" s="299">
        <v>2</v>
      </c>
      <c r="B226" s="420" t="s">
        <v>154</v>
      </c>
      <c r="C226" s="421"/>
      <c r="D226" s="136"/>
      <c r="E226" s="136"/>
      <c r="F226" s="136"/>
      <c r="G226" s="137"/>
      <c r="H226" s="137"/>
      <c r="I226" s="423"/>
      <c r="J226" s="424"/>
    </row>
    <row r="227" spans="1:10" ht="19.5" customHeight="1" hidden="1">
      <c r="A227" s="299">
        <v>3</v>
      </c>
      <c r="B227" s="420" t="s">
        <v>155</v>
      </c>
      <c r="C227" s="421"/>
      <c r="D227" s="136"/>
      <c r="E227" s="136"/>
      <c r="F227" s="136"/>
      <c r="G227" s="137"/>
      <c r="H227" s="137"/>
      <c r="I227" s="423"/>
      <c r="J227" s="424"/>
    </row>
    <row r="228" spans="1:10" ht="19.5" customHeight="1" hidden="1">
      <c r="A228" s="299">
        <v>4</v>
      </c>
      <c r="B228" s="420" t="s">
        <v>156</v>
      </c>
      <c r="C228" s="421"/>
      <c r="D228" s="136"/>
      <c r="E228" s="136"/>
      <c r="F228" s="136"/>
      <c r="G228" s="137"/>
      <c r="H228" s="137"/>
      <c r="I228" s="423"/>
      <c r="J228" s="424"/>
    </row>
    <row r="229" spans="1:10" ht="20.25" customHeight="1">
      <c r="A229" s="404" t="s">
        <v>157</v>
      </c>
      <c r="B229" s="405"/>
      <c r="C229" s="405"/>
      <c r="D229" s="405"/>
      <c r="E229" s="405"/>
      <c r="F229" s="406"/>
      <c r="G229" s="57">
        <f>G225+G226+G227+G228</f>
        <v>0</v>
      </c>
      <c r="H229" s="57">
        <f>H225+H226+H227+H228</f>
        <v>0</v>
      </c>
      <c r="I229" s="428">
        <f>SUM(I225:J228)</f>
        <v>0</v>
      </c>
      <c r="J229" s="429"/>
    </row>
    <row r="230" spans="1:8" ht="12.75">
      <c r="A230" s="86"/>
      <c r="B230" s="135"/>
      <c r="C230" s="135"/>
      <c r="D230" s="135"/>
      <c r="E230" s="135"/>
      <c r="F230" s="135"/>
      <c r="G230" s="135"/>
      <c r="H230" s="135"/>
    </row>
    <row r="231" spans="1:10" ht="18.75" customHeight="1">
      <c r="A231" s="400" t="s">
        <v>158</v>
      </c>
      <c r="B231" s="400"/>
      <c r="C231" s="400"/>
      <c r="D231" s="400"/>
      <c r="E231" s="400"/>
      <c r="F231" s="400"/>
      <c r="G231" s="400"/>
      <c r="H231" s="400"/>
      <c r="I231" s="400"/>
      <c r="J231" s="400"/>
    </row>
    <row r="232" spans="1:10" ht="18.75" customHeight="1">
      <c r="A232" s="303"/>
      <c r="B232" s="303"/>
      <c r="C232" s="303"/>
      <c r="D232" s="303"/>
      <c r="E232" s="303"/>
      <c r="F232" s="303"/>
      <c r="G232" s="303"/>
      <c r="H232" s="303"/>
      <c r="I232" s="303"/>
      <c r="J232" s="303"/>
    </row>
    <row r="233" spans="1:10" ht="12.75">
      <c r="A233" s="371" t="s">
        <v>33</v>
      </c>
      <c r="B233" s="371" t="s">
        <v>209</v>
      </c>
      <c r="C233" s="371"/>
      <c r="D233" s="371"/>
      <c r="E233" s="366" t="s">
        <v>195</v>
      </c>
      <c r="F233" s="371" t="s">
        <v>72</v>
      </c>
      <c r="G233" s="371" t="s">
        <v>189</v>
      </c>
      <c r="H233" s="398" t="s">
        <v>193</v>
      </c>
      <c r="I233" s="398"/>
      <c r="J233" s="398"/>
    </row>
    <row r="234" spans="1:10" ht="36.75" customHeight="1">
      <c r="A234" s="371"/>
      <c r="B234" s="371"/>
      <c r="C234" s="371"/>
      <c r="D234" s="371"/>
      <c r="E234" s="368"/>
      <c r="F234" s="371"/>
      <c r="G234" s="371"/>
      <c r="H234" s="298" t="s">
        <v>24</v>
      </c>
      <c r="I234" s="299" t="s">
        <v>25</v>
      </c>
      <c r="J234" s="299" t="s">
        <v>26</v>
      </c>
    </row>
    <row r="235" spans="1:10" ht="15.75" customHeight="1" hidden="1">
      <c r="A235" s="298">
        <v>1</v>
      </c>
      <c r="B235" s="371">
        <v>2</v>
      </c>
      <c r="C235" s="371"/>
      <c r="D235" s="371"/>
      <c r="E235" s="298">
        <v>3</v>
      </c>
      <c r="F235" s="298">
        <v>4</v>
      </c>
      <c r="G235" s="298">
        <v>5</v>
      </c>
      <c r="H235" s="298" t="s">
        <v>122</v>
      </c>
      <c r="I235" s="324">
        <v>7</v>
      </c>
      <c r="J235" s="324">
        <v>8</v>
      </c>
    </row>
    <row r="236" spans="1:10" ht="19.5" customHeight="1" hidden="1">
      <c r="A236" s="299">
        <v>1</v>
      </c>
      <c r="B236" s="376" t="s">
        <v>159</v>
      </c>
      <c r="C236" s="407"/>
      <c r="D236" s="407"/>
      <c r="E236" s="79"/>
      <c r="F236" s="34"/>
      <c r="G236" s="34"/>
      <c r="H236" s="35">
        <f>F236*G236</f>
        <v>0</v>
      </c>
      <c r="I236" s="75"/>
      <c r="J236" s="75"/>
    </row>
    <row r="237" spans="1:10" ht="14.25" customHeight="1" hidden="1">
      <c r="A237" s="299">
        <v>2</v>
      </c>
      <c r="B237" s="376" t="s">
        <v>160</v>
      </c>
      <c r="C237" s="407"/>
      <c r="D237" s="407"/>
      <c r="E237" s="79"/>
      <c r="F237" s="34"/>
      <c r="G237" s="34"/>
      <c r="H237" s="35">
        <f>SUM(H238:H250)</f>
        <v>0</v>
      </c>
      <c r="I237" s="75"/>
      <c r="J237" s="75"/>
    </row>
    <row r="238" spans="1:10" ht="12.75" hidden="1">
      <c r="A238" s="411"/>
      <c r="B238" s="431"/>
      <c r="C238" s="432"/>
      <c r="D238" s="432"/>
      <c r="E238" s="79"/>
      <c r="F238" s="34"/>
      <c r="G238" s="34"/>
      <c r="H238" s="35">
        <f>G238*F238</f>
        <v>0</v>
      </c>
      <c r="I238" s="75"/>
      <c r="J238" s="75"/>
    </row>
    <row r="239" spans="1:10" ht="12.75" hidden="1">
      <c r="A239" s="412"/>
      <c r="B239" s="431"/>
      <c r="C239" s="432"/>
      <c r="D239" s="432"/>
      <c r="E239" s="79"/>
      <c r="F239" s="34"/>
      <c r="G239" s="34"/>
      <c r="H239" s="35">
        <f aca="true" t="shared" si="3" ref="H239:H250">G239*F239</f>
        <v>0</v>
      </c>
      <c r="I239" s="75"/>
      <c r="J239" s="75"/>
    </row>
    <row r="240" spans="1:10" ht="12.75" hidden="1">
      <c r="A240" s="412"/>
      <c r="B240" s="431"/>
      <c r="C240" s="432"/>
      <c r="D240" s="432"/>
      <c r="E240" s="79"/>
      <c r="F240" s="34"/>
      <c r="G240" s="34"/>
      <c r="H240" s="35">
        <f t="shared" si="3"/>
        <v>0</v>
      </c>
      <c r="I240" s="75"/>
      <c r="J240" s="75"/>
    </row>
    <row r="241" spans="1:10" ht="12.75" hidden="1">
      <c r="A241" s="412"/>
      <c r="B241" s="431"/>
      <c r="C241" s="432"/>
      <c r="D241" s="432"/>
      <c r="E241" s="79"/>
      <c r="F241" s="34"/>
      <c r="G241" s="34"/>
      <c r="H241" s="35">
        <f t="shared" si="3"/>
        <v>0</v>
      </c>
      <c r="I241" s="75"/>
      <c r="J241" s="75"/>
    </row>
    <row r="242" spans="1:10" ht="12.75" hidden="1">
      <c r="A242" s="412"/>
      <c r="B242" s="431"/>
      <c r="C242" s="432"/>
      <c r="D242" s="432"/>
      <c r="E242" s="79"/>
      <c r="F242" s="34"/>
      <c r="G242" s="34"/>
      <c r="H242" s="35">
        <f t="shared" si="3"/>
        <v>0</v>
      </c>
      <c r="I242" s="75"/>
      <c r="J242" s="75"/>
    </row>
    <row r="243" spans="1:10" ht="12.75" hidden="1">
      <c r="A243" s="412"/>
      <c r="B243" s="431"/>
      <c r="C243" s="432"/>
      <c r="D243" s="432"/>
      <c r="E243" s="79"/>
      <c r="F243" s="34"/>
      <c r="G243" s="34"/>
      <c r="H243" s="35">
        <f t="shared" si="3"/>
        <v>0</v>
      </c>
      <c r="I243" s="75"/>
      <c r="J243" s="75"/>
    </row>
    <row r="244" spans="1:10" ht="12.75" hidden="1">
      <c r="A244" s="412"/>
      <c r="B244" s="431"/>
      <c r="C244" s="432"/>
      <c r="D244" s="432"/>
      <c r="E244" s="79"/>
      <c r="F244" s="34"/>
      <c r="G244" s="34"/>
      <c r="H244" s="35">
        <f t="shared" si="3"/>
        <v>0</v>
      </c>
      <c r="I244" s="75"/>
      <c r="J244" s="75"/>
    </row>
    <row r="245" spans="1:10" ht="12.75" hidden="1">
      <c r="A245" s="412"/>
      <c r="B245" s="431"/>
      <c r="C245" s="432"/>
      <c r="D245" s="432"/>
      <c r="E245" s="79"/>
      <c r="F245" s="34"/>
      <c r="G245" s="34"/>
      <c r="H245" s="35">
        <f t="shared" si="3"/>
        <v>0</v>
      </c>
      <c r="I245" s="75"/>
      <c r="J245" s="75"/>
    </row>
    <row r="246" spans="1:10" ht="12.75" hidden="1">
      <c r="A246" s="412"/>
      <c r="B246" s="431"/>
      <c r="C246" s="432"/>
      <c r="D246" s="432"/>
      <c r="E246" s="79"/>
      <c r="F246" s="34"/>
      <c r="G246" s="34"/>
      <c r="H246" s="35">
        <f t="shared" si="3"/>
        <v>0</v>
      </c>
      <c r="I246" s="75"/>
      <c r="J246" s="75"/>
    </row>
    <row r="247" spans="1:10" ht="12.75" hidden="1">
      <c r="A247" s="412"/>
      <c r="B247" s="431"/>
      <c r="C247" s="432"/>
      <c r="D247" s="432"/>
      <c r="E247" s="79"/>
      <c r="F247" s="34"/>
      <c r="G247" s="34"/>
      <c r="H247" s="35">
        <f t="shared" si="3"/>
        <v>0</v>
      </c>
      <c r="I247" s="75"/>
      <c r="J247" s="75"/>
    </row>
    <row r="248" spans="1:10" ht="12.75" hidden="1">
      <c r="A248" s="412"/>
      <c r="B248" s="431"/>
      <c r="C248" s="432"/>
      <c r="D248" s="432"/>
      <c r="E248" s="79"/>
      <c r="F248" s="34"/>
      <c r="G248" s="34"/>
      <c r="H248" s="35">
        <f t="shared" si="3"/>
        <v>0</v>
      </c>
      <c r="I248" s="75"/>
      <c r="J248" s="75"/>
    </row>
    <row r="249" spans="1:10" ht="12.75" hidden="1">
      <c r="A249" s="412"/>
      <c r="B249" s="431"/>
      <c r="C249" s="432"/>
      <c r="D249" s="432"/>
      <c r="E249" s="79"/>
      <c r="F249" s="34"/>
      <c r="G249" s="34"/>
      <c r="H249" s="35">
        <f t="shared" si="3"/>
        <v>0</v>
      </c>
      <c r="I249" s="75"/>
      <c r="J249" s="75"/>
    </row>
    <row r="250" spans="1:10" ht="21.75" customHeight="1" hidden="1">
      <c r="A250" s="413"/>
      <c r="B250" s="431"/>
      <c r="C250" s="432"/>
      <c r="D250" s="432"/>
      <c r="E250" s="79"/>
      <c r="F250" s="138"/>
      <c r="G250" s="138"/>
      <c r="H250" s="35">
        <f t="shared" si="3"/>
        <v>0</v>
      </c>
      <c r="I250" s="75"/>
      <c r="J250" s="75"/>
    </row>
    <row r="251" spans="1:10" ht="28.5" customHeight="1" hidden="1">
      <c r="A251" s="139" t="s">
        <v>161</v>
      </c>
      <c r="B251" s="433" t="s">
        <v>162</v>
      </c>
      <c r="C251" s="434"/>
      <c r="D251" s="434"/>
      <c r="E251" s="140"/>
      <c r="F251" s="138"/>
      <c r="G251" s="138"/>
      <c r="H251" s="141">
        <f>G251*F251</f>
        <v>0</v>
      </c>
      <c r="I251" s="75"/>
      <c r="J251" s="75"/>
    </row>
    <row r="252" spans="1:10" ht="18" customHeight="1" hidden="1">
      <c r="A252" s="139"/>
      <c r="B252" s="431"/>
      <c r="C252" s="432"/>
      <c r="D252" s="432"/>
      <c r="E252" s="142"/>
      <c r="F252" s="143"/>
      <c r="G252" s="143"/>
      <c r="H252" s="141">
        <f>F252*G252</f>
        <v>0</v>
      </c>
      <c r="I252" s="75"/>
      <c r="J252" s="75"/>
    </row>
    <row r="253" spans="1:10" ht="12.75" hidden="1">
      <c r="A253" s="144">
        <v>4</v>
      </c>
      <c r="B253" s="407" t="s">
        <v>163</v>
      </c>
      <c r="C253" s="407"/>
      <c r="D253" s="407"/>
      <c r="E253" s="79"/>
      <c r="F253" s="34"/>
      <c r="G253" s="34"/>
      <c r="H253" s="141">
        <f>SUM(H254:H263)</f>
        <v>0</v>
      </c>
      <c r="I253" s="75"/>
      <c r="J253" s="75"/>
    </row>
    <row r="254" spans="1:10" ht="12.75" hidden="1">
      <c r="A254" s="435"/>
      <c r="B254" s="432" t="s">
        <v>164</v>
      </c>
      <c r="C254" s="432"/>
      <c r="D254" s="432"/>
      <c r="E254" s="142"/>
      <c r="F254" s="34"/>
      <c r="G254" s="34"/>
      <c r="H254" s="141">
        <f>G254*F254</f>
        <v>0</v>
      </c>
      <c r="I254" s="75"/>
      <c r="J254" s="75"/>
    </row>
    <row r="255" spans="1:10" ht="15" customHeight="1" hidden="1">
      <c r="A255" s="436"/>
      <c r="B255" s="432"/>
      <c r="C255" s="432"/>
      <c r="D255" s="432"/>
      <c r="E255" s="142"/>
      <c r="F255" s="34"/>
      <c r="G255" s="34"/>
      <c r="H255" s="141">
        <f aca="true" t="shared" si="4" ref="H255:H263">G255*F255</f>
        <v>0</v>
      </c>
      <c r="I255" s="75"/>
      <c r="J255" s="75"/>
    </row>
    <row r="256" spans="1:10" ht="17.25" customHeight="1" hidden="1">
      <c r="A256" s="436"/>
      <c r="B256" s="432"/>
      <c r="C256" s="432"/>
      <c r="D256" s="432"/>
      <c r="E256" s="142"/>
      <c r="F256" s="34"/>
      <c r="G256" s="34"/>
      <c r="H256" s="141">
        <f t="shared" si="4"/>
        <v>0</v>
      </c>
      <c r="I256" s="75"/>
      <c r="J256" s="75"/>
    </row>
    <row r="257" spans="1:10" ht="12.75" hidden="1">
      <c r="A257" s="436"/>
      <c r="B257" s="432"/>
      <c r="C257" s="432"/>
      <c r="D257" s="432"/>
      <c r="E257" s="142"/>
      <c r="F257" s="34"/>
      <c r="G257" s="34"/>
      <c r="H257" s="141">
        <f t="shared" si="4"/>
        <v>0</v>
      </c>
      <c r="I257" s="75"/>
      <c r="J257" s="75"/>
    </row>
    <row r="258" spans="1:10" ht="12.75" hidden="1">
      <c r="A258" s="436"/>
      <c r="B258" s="432"/>
      <c r="C258" s="432"/>
      <c r="D258" s="432"/>
      <c r="E258" s="142"/>
      <c r="F258" s="34"/>
      <c r="G258" s="34"/>
      <c r="H258" s="141">
        <f t="shared" si="4"/>
        <v>0</v>
      </c>
      <c r="I258" s="75"/>
      <c r="J258" s="75"/>
    </row>
    <row r="259" spans="1:10" ht="12.75" hidden="1">
      <c r="A259" s="436"/>
      <c r="B259" s="438"/>
      <c r="C259" s="439"/>
      <c r="D259" s="439"/>
      <c r="E259" s="142"/>
      <c r="F259" s="34"/>
      <c r="G259" s="34"/>
      <c r="H259" s="141">
        <f t="shared" si="4"/>
        <v>0</v>
      </c>
      <c r="I259" s="75"/>
      <c r="J259" s="75"/>
    </row>
    <row r="260" spans="1:10" ht="12" customHeight="1" hidden="1">
      <c r="A260" s="436"/>
      <c r="B260" s="438"/>
      <c r="C260" s="439"/>
      <c r="D260" s="439"/>
      <c r="E260" s="79"/>
      <c r="F260" s="34"/>
      <c r="G260" s="34"/>
      <c r="H260" s="141">
        <f t="shared" si="4"/>
        <v>0</v>
      </c>
      <c r="I260" s="75"/>
      <c r="J260" s="75"/>
    </row>
    <row r="261" spans="1:10" ht="12" customHeight="1" hidden="1">
      <c r="A261" s="436"/>
      <c r="B261" s="438"/>
      <c r="C261" s="439"/>
      <c r="D261" s="439"/>
      <c r="E261" s="79"/>
      <c r="F261" s="34"/>
      <c r="G261" s="34"/>
      <c r="H261" s="141">
        <f t="shared" si="4"/>
        <v>0</v>
      </c>
      <c r="I261" s="75"/>
      <c r="J261" s="75"/>
    </row>
    <row r="262" spans="1:10" ht="12" customHeight="1" hidden="1">
      <c r="A262" s="436"/>
      <c r="B262" s="438"/>
      <c r="C262" s="439"/>
      <c r="D262" s="439"/>
      <c r="E262" s="79"/>
      <c r="F262" s="34"/>
      <c r="G262" s="34"/>
      <c r="H262" s="141">
        <f t="shared" si="4"/>
        <v>0</v>
      </c>
      <c r="I262" s="75"/>
      <c r="J262" s="75"/>
    </row>
    <row r="263" spans="1:10" ht="14.25" customHeight="1" hidden="1">
      <c r="A263" s="437"/>
      <c r="B263" s="438"/>
      <c r="C263" s="439"/>
      <c r="D263" s="439"/>
      <c r="E263" s="79"/>
      <c r="F263" s="34"/>
      <c r="G263" s="34"/>
      <c r="H263" s="141">
        <f t="shared" si="4"/>
        <v>0</v>
      </c>
      <c r="I263" s="75"/>
      <c r="J263" s="75"/>
    </row>
    <row r="264" spans="1:10" ht="12.75" hidden="1">
      <c r="A264" s="145"/>
      <c r="B264" s="430" t="s">
        <v>165</v>
      </c>
      <c r="C264" s="430"/>
      <c r="D264" s="430"/>
      <c r="E264" s="146"/>
      <c r="F264" s="147"/>
      <c r="G264" s="147"/>
      <c r="H264" s="148">
        <f>H265+H266+H267+H268</f>
        <v>0</v>
      </c>
      <c r="I264" s="149"/>
      <c r="J264" s="149"/>
    </row>
    <row r="265" spans="1:10" ht="12" customHeight="1" hidden="1">
      <c r="A265" s="150"/>
      <c r="B265" s="438"/>
      <c r="C265" s="439"/>
      <c r="D265" s="439"/>
      <c r="E265" s="79"/>
      <c r="F265" s="34"/>
      <c r="G265" s="34"/>
      <c r="H265" s="35">
        <f>G265*F265</f>
        <v>0</v>
      </c>
      <c r="I265" s="75"/>
      <c r="J265" s="75"/>
    </row>
    <row r="266" spans="1:10" ht="12" customHeight="1" hidden="1">
      <c r="A266" s="150"/>
      <c r="B266" s="438"/>
      <c r="C266" s="439"/>
      <c r="D266" s="439"/>
      <c r="E266" s="79"/>
      <c r="F266" s="34"/>
      <c r="G266" s="34"/>
      <c r="H266" s="35">
        <f>F266*G266</f>
        <v>0</v>
      </c>
      <c r="I266" s="75"/>
      <c r="J266" s="75"/>
    </row>
    <row r="267" spans="1:10" ht="12" customHeight="1" hidden="1">
      <c r="A267" s="150"/>
      <c r="B267" s="438"/>
      <c r="C267" s="439"/>
      <c r="D267" s="439"/>
      <c r="E267" s="79"/>
      <c r="F267" s="34"/>
      <c r="G267" s="34"/>
      <c r="H267" s="35">
        <f>F267*G267</f>
        <v>0</v>
      </c>
      <c r="I267" s="75"/>
      <c r="J267" s="75"/>
    </row>
    <row r="268" spans="1:10" ht="14.25" customHeight="1" hidden="1">
      <c r="A268" s="150"/>
      <c r="B268" s="438"/>
      <c r="C268" s="439"/>
      <c r="D268" s="439"/>
      <c r="E268" s="79"/>
      <c r="F268" s="34"/>
      <c r="G268" s="34"/>
      <c r="H268" s="35">
        <f>F268*G268</f>
        <v>0</v>
      </c>
      <c r="I268" s="75"/>
      <c r="J268" s="75"/>
    </row>
    <row r="269" spans="1:10" ht="18" customHeight="1">
      <c r="A269" s="404" t="s">
        <v>166</v>
      </c>
      <c r="B269" s="405"/>
      <c r="C269" s="405"/>
      <c r="D269" s="405"/>
      <c r="E269" s="405"/>
      <c r="F269" s="405"/>
      <c r="G269" s="406"/>
      <c r="H269" s="57">
        <f>H236+H237+H251+H253</f>
        <v>0</v>
      </c>
      <c r="I269" s="57">
        <f>I236+I237+I251+I253</f>
        <v>0</v>
      </c>
      <c r="J269" s="57">
        <f>J236+J237+J251+J253</f>
        <v>0</v>
      </c>
    </row>
    <row r="270" spans="1:8" ht="17.25" customHeight="1">
      <c r="A270" s="47"/>
      <c r="B270" s="81"/>
      <c r="C270" s="47"/>
      <c r="D270" s="81"/>
      <c r="E270" s="81"/>
      <c r="F270" s="48"/>
      <c r="G270" s="48"/>
      <c r="H270" s="48"/>
    </row>
    <row r="271" spans="1:10" ht="12.75">
      <c r="A271" s="378" t="s">
        <v>167</v>
      </c>
      <c r="B271" s="378"/>
      <c r="C271" s="378"/>
      <c r="D271" s="378"/>
      <c r="E271" s="378"/>
      <c r="F271" s="378"/>
      <c r="G271" s="378"/>
      <c r="H271" s="378"/>
      <c r="I271" s="151"/>
      <c r="J271" s="151"/>
    </row>
    <row r="272" spans="1:8" ht="12.75">
      <c r="A272" s="47"/>
      <c r="B272" s="152"/>
      <c r="C272" s="152"/>
      <c r="D272" s="81"/>
      <c r="E272" s="81"/>
      <c r="F272" s="81"/>
      <c r="G272" s="48"/>
      <c r="H272" s="48"/>
    </row>
    <row r="273" spans="1:10" s="153" customFormat="1" ht="30" customHeight="1">
      <c r="A273" s="371" t="s">
        <v>33</v>
      </c>
      <c r="B273" s="371" t="s">
        <v>187</v>
      </c>
      <c r="C273" s="371"/>
      <c r="D273" s="371"/>
      <c r="E273" s="371" t="s">
        <v>168</v>
      </c>
      <c r="F273" s="401" t="s">
        <v>72</v>
      </c>
      <c r="G273" s="371" t="s">
        <v>188</v>
      </c>
      <c r="H273" s="398" t="s">
        <v>23</v>
      </c>
      <c r="I273" s="398"/>
      <c r="J273" s="398"/>
    </row>
    <row r="274" spans="1:10" ht="25.5" customHeight="1">
      <c r="A274" s="371"/>
      <c r="B274" s="371"/>
      <c r="C274" s="371"/>
      <c r="D274" s="371"/>
      <c r="E274" s="371"/>
      <c r="F274" s="401"/>
      <c r="G274" s="371"/>
      <c r="H274" s="298" t="s">
        <v>24</v>
      </c>
      <c r="I274" s="299" t="s">
        <v>25</v>
      </c>
      <c r="J274" s="299" t="s">
        <v>26</v>
      </c>
    </row>
    <row r="275" spans="1:10" ht="12.75">
      <c r="A275" s="298">
        <v>1</v>
      </c>
      <c r="B275" s="401">
        <v>2</v>
      </c>
      <c r="C275" s="401"/>
      <c r="D275" s="401"/>
      <c r="E275" s="302">
        <v>3</v>
      </c>
      <c r="F275" s="298">
        <v>4</v>
      </c>
      <c r="G275" s="298">
        <v>5</v>
      </c>
      <c r="H275" s="19" t="s">
        <v>122</v>
      </c>
      <c r="I275" s="103">
        <v>7</v>
      </c>
      <c r="J275" s="103">
        <v>8</v>
      </c>
    </row>
    <row r="276" spans="1:10" ht="12.75" hidden="1">
      <c r="A276" s="299">
        <v>1</v>
      </c>
      <c r="B276" s="410" t="s">
        <v>169</v>
      </c>
      <c r="C276" s="410"/>
      <c r="D276" s="420"/>
      <c r="E276" s="318"/>
      <c r="F276" s="156"/>
      <c r="G276" s="157"/>
      <c r="H276" s="158">
        <f>G276*F276</f>
        <v>0</v>
      </c>
      <c r="I276" s="158"/>
      <c r="J276" s="158"/>
    </row>
    <row r="277" spans="1:10" ht="12.75" hidden="1">
      <c r="A277" s="411"/>
      <c r="B277" s="420"/>
      <c r="C277" s="421"/>
      <c r="D277" s="421"/>
      <c r="E277" s="318"/>
      <c r="F277" s="156"/>
      <c r="G277" s="112"/>
      <c r="H277" s="158">
        <f aca="true" t="shared" si="5" ref="H277:H286">G277*F277</f>
        <v>0</v>
      </c>
      <c r="I277" s="158"/>
      <c r="J277" s="158"/>
    </row>
    <row r="278" spans="1:10" ht="12.75" hidden="1">
      <c r="A278" s="412"/>
      <c r="B278" s="420"/>
      <c r="C278" s="421"/>
      <c r="D278" s="421"/>
      <c r="E278" s="318"/>
      <c r="F278" s="156"/>
      <c r="G278" s="112"/>
      <c r="H278" s="158">
        <f t="shared" si="5"/>
        <v>0</v>
      </c>
      <c r="I278" s="158"/>
      <c r="J278" s="158"/>
    </row>
    <row r="279" spans="1:10" ht="12.75" hidden="1">
      <c r="A279" s="412"/>
      <c r="B279" s="420"/>
      <c r="C279" s="421"/>
      <c r="D279" s="421"/>
      <c r="E279" s="318"/>
      <c r="F279" s="156"/>
      <c r="G279" s="112"/>
      <c r="H279" s="158">
        <f t="shared" si="5"/>
        <v>0</v>
      </c>
      <c r="I279" s="158"/>
      <c r="J279" s="158"/>
    </row>
    <row r="280" spans="1:10" ht="12.75" hidden="1">
      <c r="A280" s="412"/>
      <c r="B280" s="420"/>
      <c r="C280" s="421"/>
      <c r="D280" s="445"/>
      <c r="E280" s="318"/>
      <c r="F280" s="156"/>
      <c r="G280" s="112"/>
      <c r="H280" s="158">
        <f t="shared" si="5"/>
        <v>0</v>
      </c>
      <c r="I280" s="158"/>
      <c r="J280" s="158"/>
    </row>
    <row r="281" spans="1:10" ht="12.75" hidden="1">
      <c r="A281" s="412"/>
      <c r="B281" s="420"/>
      <c r="C281" s="421"/>
      <c r="D281" s="421"/>
      <c r="E281" s="318"/>
      <c r="F281" s="156"/>
      <c r="G281" s="112"/>
      <c r="H281" s="158">
        <f t="shared" si="5"/>
        <v>0</v>
      </c>
      <c r="I281" s="158"/>
      <c r="J281" s="158"/>
    </row>
    <row r="282" spans="1:10" ht="12.75" hidden="1">
      <c r="A282" s="412"/>
      <c r="B282" s="420"/>
      <c r="C282" s="421"/>
      <c r="D282" s="421"/>
      <c r="E282" s="318"/>
      <c r="F282" s="156"/>
      <c r="G282" s="112"/>
      <c r="H282" s="158">
        <f t="shared" si="5"/>
        <v>0</v>
      </c>
      <c r="I282" s="158"/>
      <c r="J282" s="158"/>
    </row>
    <row r="283" spans="1:10" ht="12.75" hidden="1">
      <c r="A283" s="412"/>
      <c r="B283" s="420"/>
      <c r="C283" s="421"/>
      <c r="D283" s="421"/>
      <c r="E283" s="318"/>
      <c r="F283" s="156"/>
      <c r="G283" s="112"/>
      <c r="H283" s="158">
        <f t="shared" si="5"/>
        <v>0</v>
      </c>
      <c r="I283" s="158"/>
      <c r="J283" s="158"/>
    </row>
    <row r="284" spans="1:10" ht="12.75" hidden="1">
      <c r="A284" s="412"/>
      <c r="B284" s="420"/>
      <c r="C284" s="421"/>
      <c r="D284" s="421"/>
      <c r="E284" s="318"/>
      <c r="F284" s="156"/>
      <c r="G284" s="112"/>
      <c r="H284" s="158">
        <f t="shared" si="5"/>
        <v>0</v>
      </c>
      <c r="I284" s="158"/>
      <c r="J284" s="158"/>
    </row>
    <row r="285" spans="1:10" ht="12.75" hidden="1">
      <c r="A285" s="412"/>
      <c r="B285" s="420"/>
      <c r="C285" s="421"/>
      <c r="D285" s="421"/>
      <c r="E285" s="318"/>
      <c r="F285" s="156"/>
      <c r="G285" s="112"/>
      <c r="H285" s="158">
        <f t="shared" si="5"/>
        <v>0</v>
      </c>
      <c r="I285" s="158"/>
      <c r="J285" s="158"/>
    </row>
    <row r="286" spans="1:10" ht="12.75" hidden="1">
      <c r="A286" s="412"/>
      <c r="B286" s="420"/>
      <c r="C286" s="421"/>
      <c r="D286" s="421"/>
      <c r="E286" s="318"/>
      <c r="F286" s="156"/>
      <c r="G286" s="112"/>
      <c r="H286" s="158">
        <f t="shared" si="5"/>
        <v>0</v>
      </c>
      <c r="I286" s="158"/>
      <c r="J286" s="158"/>
    </row>
    <row r="287" spans="1:10" ht="12.75" hidden="1">
      <c r="A287" s="413"/>
      <c r="B287" s="442" t="s">
        <v>170</v>
      </c>
      <c r="C287" s="443"/>
      <c r="D287" s="443"/>
      <c r="E287" s="159"/>
      <c r="F287" s="160"/>
      <c r="G287" s="161"/>
      <c r="H287" s="162">
        <f>SUM(H276:H286)</f>
        <v>0</v>
      </c>
      <c r="I287" s="162">
        <f>SUM(I276:I286)</f>
        <v>0</v>
      </c>
      <c r="J287" s="162">
        <f>SUM(J276:J286)</f>
        <v>0</v>
      </c>
    </row>
    <row r="288" spans="1:10" ht="12.75" hidden="1">
      <c r="A288" s="299">
        <v>2</v>
      </c>
      <c r="B288" s="416" t="s">
        <v>171</v>
      </c>
      <c r="C288" s="416"/>
      <c r="D288" s="444"/>
      <c r="E288" s="163"/>
      <c r="F288" s="157"/>
      <c r="G288" s="157"/>
      <c r="H288" s="164">
        <f>F288*G288</f>
        <v>0</v>
      </c>
      <c r="I288" s="75"/>
      <c r="J288" s="75"/>
    </row>
    <row r="289" spans="1:10" ht="12.75" hidden="1">
      <c r="A289" s="411"/>
      <c r="B289" s="420"/>
      <c r="C289" s="421"/>
      <c r="D289" s="421"/>
      <c r="E289" s="318"/>
      <c r="F289" s="165"/>
      <c r="G289" s="157"/>
      <c r="H289" s="164">
        <f aca="true" t="shared" si="6" ref="H289:H294">F289*G289</f>
        <v>0</v>
      </c>
      <c r="I289" s="75"/>
      <c r="J289" s="75"/>
    </row>
    <row r="290" spans="1:10" ht="12.75" hidden="1">
      <c r="A290" s="412"/>
      <c r="B290" s="420"/>
      <c r="C290" s="421"/>
      <c r="D290" s="421"/>
      <c r="E290" s="318"/>
      <c r="F290" s="157"/>
      <c r="G290" s="157"/>
      <c r="H290" s="164">
        <f t="shared" si="6"/>
        <v>0</v>
      </c>
      <c r="I290" s="75"/>
      <c r="J290" s="75"/>
    </row>
    <row r="291" spans="1:10" ht="12.75" hidden="1">
      <c r="A291" s="412"/>
      <c r="B291" s="420"/>
      <c r="C291" s="421"/>
      <c r="D291" s="421"/>
      <c r="E291" s="318"/>
      <c r="F291" s="157"/>
      <c r="G291" s="157"/>
      <c r="H291" s="164">
        <f t="shared" si="6"/>
        <v>0</v>
      </c>
      <c r="I291" s="75"/>
      <c r="J291" s="75"/>
    </row>
    <row r="292" spans="1:10" ht="12.75" customHeight="1" hidden="1">
      <c r="A292" s="412"/>
      <c r="B292" s="420"/>
      <c r="C292" s="421"/>
      <c r="D292" s="421"/>
      <c r="E292" s="318"/>
      <c r="F292" s="157"/>
      <c r="G292" s="157"/>
      <c r="H292" s="164">
        <f t="shared" si="6"/>
        <v>0</v>
      </c>
      <c r="I292" s="75"/>
      <c r="J292" s="75"/>
    </row>
    <row r="293" spans="1:10" ht="12.75" customHeight="1" hidden="1">
      <c r="A293" s="412"/>
      <c r="B293" s="420"/>
      <c r="C293" s="421"/>
      <c r="D293" s="421"/>
      <c r="E293" s="318"/>
      <c r="F293" s="157"/>
      <c r="G293" s="157"/>
      <c r="H293" s="164">
        <f t="shared" si="6"/>
        <v>0</v>
      </c>
      <c r="I293" s="75"/>
      <c r="J293" s="75"/>
    </row>
    <row r="294" spans="1:10" ht="12.75" customHeight="1" hidden="1">
      <c r="A294" s="412"/>
      <c r="B294" s="420"/>
      <c r="C294" s="421"/>
      <c r="D294" s="421"/>
      <c r="E294" s="318"/>
      <c r="F294" s="157"/>
      <c r="G294" s="157"/>
      <c r="H294" s="164">
        <f t="shared" si="6"/>
        <v>0</v>
      </c>
      <c r="I294" s="75"/>
      <c r="J294" s="75"/>
    </row>
    <row r="295" spans="1:10" ht="12.75" customHeight="1" hidden="1">
      <c r="A295" s="413"/>
      <c r="B295" s="442" t="s">
        <v>170</v>
      </c>
      <c r="C295" s="443"/>
      <c r="D295" s="443"/>
      <c r="E295" s="159"/>
      <c r="F295" s="160"/>
      <c r="G295" s="161"/>
      <c r="H295" s="162">
        <f>SUM(H288:H294)</f>
        <v>0</v>
      </c>
      <c r="I295" s="162">
        <f>SUM(I288:I294)</f>
        <v>0</v>
      </c>
      <c r="J295" s="162">
        <f>SUM(J288:J294)</f>
        <v>0</v>
      </c>
    </row>
    <row r="296" spans="1:10" ht="12.75" hidden="1">
      <c r="A296" s="299">
        <v>3</v>
      </c>
      <c r="B296" s="416" t="s">
        <v>172</v>
      </c>
      <c r="C296" s="416"/>
      <c r="D296" s="444"/>
      <c r="E296" s="163"/>
      <c r="F296" s="157"/>
      <c r="G296" s="157"/>
      <c r="H296" s="164">
        <f>G296-F296</f>
        <v>0</v>
      </c>
      <c r="I296" s="75"/>
      <c r="J296" s="75"/>
    </row>
    <row r="297" spans="1:10" ht="12.75" hidden="1">
      <c r="A297" s="411"/>
      <c r="B297" s="420"/>
      <c r="C297" s="421"/>
      <c r="D297" s="421"/>
      <c r="E297" s="318"/>
      <c r="F297" s="157"/>
      <c r="G297" s="157"/>
      <c r="H297" s="164">
        <f>G297-F297</f>
        <v>0</v>
      </c>
      <c r="I297" s="75"/>
      <c r="J297" s="75"/>
    </row>
    <row r="298" spans="1:10" ht="12.75" customHeight="1" hidden="1">
      <c r="A298" s="412"/>
      <c r="B298" s="420"/>
      <c r="C298" s="421"/>
      <c r="D298" s="421"/>
      <c r="E298" s="318"/>
      <c r="F298" s="157"/>
      <c r="G298" s="157"/>
      <c r="H298" s="164">
        <f>G298-F298</f>
        <v>0</v>
      </c>
      <c r="I298" s="75"/>
      <c r="J298" s="75"/>
    </row>
    <row r="299" spans="1:10" ht="12.75" hidden="1">
      <c r="A299" s="412"/>
      <c r="B299" s="420"/>
      <c r="C299" s="421"/>
      <c r="D299" s="421"/>
      <c r="E299" s="318"/>
      <c r="F299" s="157"/>
      <c r="G299" s="157"/>
      <c r="H299" s="164">
        <f>G299-F299</f>
        <v>0</v>
      </c>
      <c r="I299" s="75"/>
      <c r="J299" s="75"/>
    </row>
    <row r="300" spans="1:10" ht="12.75" customHeight="1" hidden="1">
      <c r="A300" s="413"/>
      <c r="B300" s="442" t="s">
        <v>170</v>
      </c>
      <c r="C300" s="443"/>
      <c r="D300" s="443"/>
      <c r="E300" s="159"/>
      <c r="F300" s="160"/>
      <c r="G300" s="161"/>
      <c r="H300" s="162">
        <f>SUM(H296:H299)</f>
        <v>0</v>
      </c>
      <c r="I300" s="162">
        <f>SUM(I296:I299)</f>
        <v>0</v>
      </c>
      <c r="J300" s="162">
        <f>SUM(J296:J299)</f>
        <v>0</v>
      </c>
    </row>
    <row r="301" spans="1:10" ht="12.75" hidden="1">
      <c r="A301" s="299">
        <v>4</v>
      </c>
      <c r="B301" s="407" t="s">
        <v>174</v>
      </c>
      <c r="C301" s="407"/>
      <c r="D301" s="375"/>
      <c r="E301" s="79"/>
      <c r="F301" s="157"/>
      <c r="G301" s="157"/>
      <c r="H301" s="164">
        <f>G301*F301</f>
        <v>0</v>
      </c>
      <c r="I301" s="75"/>
      <c r="J301" s="75"/>
    </row>
    <row r="302" spans="1:10" ht="12.75" hidden="1">
      <c r="A302" s="411"/>
      <c r="B302" s="375"/>
      <c r="C302" s="399"/>
      <c r="D302" s="399"/>
      <c r="E302" s="79"/>
      <c r="F302" s="34"/>
      <c r="G302" s="34"/>
      <c r="H302" s="164">
        <f aca="true" t="shared" si="7" ref="H302:H310">G302*F302</f>
        <v>0</v>
      </c>
      <c r="I302" s="75"/>
      <c r="J302" s="75"/>
    </row>
    <row r="303" spans="1:10" ht="12.75" hidden="1">
      <c r="A303" s="412"/>
      <c r="B303" s="375"/>
      <c r="C303" s="399"/>
      <c r="D303" s="376"/>
      <c r="E303" s="318"/>
      <c r="F303" s="34"/>
      <c r="G303" s="34"/>
      <c r="H303" s="164">
        <f t="shared" si="7"/>
        <v>0</v>
      </c>
      <c r="I303" s="75"/>
      <c r="J303" s="75"/>
    </row>
    <row r="304" spans="1:10" ht="12.75" hidden="1">
      <c r="A304" s="412"/>
      <c r="B304" s="375"/>
      <c r="C304" s="399"/>
      <c r="D304" s="376"/>
      <c r="E304" s="318"/>
      <c r="F304" s="34"/>
      <c r="G304" s="34"/>
      <c r="H304" s="164">
        <f t="shared" si="7"/>
        <v>0</v>
      </c>
      <c r="I304" s="75"/>
      <c r="J304" s="75"/>
    </row>
    <row r="305" spans="1:10" ht="12.75" hidden="1">
      <c r="A305" s="412"/>
      <c r="B305" s="375"/>
      <c r="C305" s="399"/>
      <c r="D305" s="376"/>
      <c r="E305" s="318"/>
      <c r="F305" s="34"/>
      <c r="G305" s="34"/>
      <c r="H305" s="164">
        <f t="shared" si="7"/>
        <v>0</v>
      </c>
      <c r="I305" s="75"/>
      <c r="J305" s="75"/>
    </row>
    <row r="306" spans="1:10" ht="12.75" hidden="1">
      <c r="A306" s="412"/>
      <c r="B306" s="375"/>
      <c r="C306" s="399"/>
      <c r="D306" s="376"/>
      <c r="E306" s="318"/>
      <c r="F306" s="34"/>
      <c r="G306" s="34"/>
      <c r="H306" s="164">
        <f t="shared" si="7"/>
        <v>0</v>
      </c>
      <c r="I306" s="75"/>
      <c r="J306" s="75"/>
    </row>
    <row r="307" spans="1:10" ht="12.75" hidden="1">
      <c r="A307" s="412"/>
      <c r="B307" s="375"/>
      <c r="C307" s="399"/>
      <c r="D307" s="376"/>
      <c r="E307" s="318"/>
      <c r="F307" s="34"/>
      <c r="G307" s="34"/>
      <c r="H307" s="164">
        <f t="shared" si="7"/>
        <v>0</v>
      </c>
      <c r="I307" s="75"/>
      <c r="J307" s="75"/>
    </row>
    <row r="308" spans="1:10" ht="12.75" hidden="1">
      <c r="A308" s="412"/>
      <c r="B308" s="375"/>
      <c r="C308" s="399"/>
      <c r="D308" s="376"/>
      <c r="E308" s="318"/>
      <c r="F308" s="34"/>
      <c r="G308" s="34"/>
      <c r="H308" s="164">
        <f t="shared" si="7"/>
        <v>0</v>
      </c>
      <c r="I308" s="75"/>
      <c r="J308" s="75"/>
    </row>
    <row r="309" spans="1:10" ht="12.75" hidden="1">
      <c r="A309" s="412"/>
      <c r="B309" s="375"/>
      <c r="C309" s="399"/>
      <c r="D309" s="376"/>
      <c r="E309" s="318"/>
      <c r="F309" s="166"/>
      <c r="G309" s="34"/>
      <c r="H309" s="164">
        <f t="shared" si="7"/>
        <v>0</v>
      </c>
      <c r="I309" s="75"/>
      <c r="J309" s="75"/>
    </row>
    <row r="310" spans="1:10" ht="12.75" hidden="1">
      <c r="A310" s="412"/>
      <c r="B310" s="420"/>
      <c r="C310" s="421"/>
      <c r="D310" s="445"/>
      <c r="E310" s="318"/>
      <c r="F310" s="34"/>
      <c r="G310" s="34"/>
      <c r="H310" s="164">
        <f t="shared" si="7"/>
        <v>0</v>
      </c>
      <c r="I310" s="75"/>
      <c r="J310" s="75"/>
    </row>
    <row r="311" spans="1:10" ht="12.75" customHeight="1" hidden="1">
      <c r="A311" s="412"/>
      <c r="B311" s="420"/>
      <c r="C311" s="421"/>
      <c r="D311" s="421"/>
      <c r="E311" s="318" t="s">
        <v>175</v>
      </c>
      <c r="F311" s="34"/>
      <c r="G311" s="34"/>
      <c r="H311" s="164"/>
      <c r="I311" s="75"/>
      <c r="J311" s="75"/>
    </row>
    <row r="312" spans="1:10" ht="12.75" customHeight="1" hidden="1">
      <c r="A312" s="412"/>
      <c r="B312" s="420"/>
      <c r="C312" s="421"/>
      <c r="D312" s="421"/>
      <c r="E312" s="318" t="s">
        <v>175</v>
      </c>
      <c r="F312" s="34"/>
      <c r="G312" s="34"/>
      <c r="H312" s="164"/>
      <c r="I312" s="75"/>
      <c r="J312" s="75"/>
    </row>
    <row r="313" spans="1:10" ht="12.75" customHeight="1" hidden="1">
      <c r="A313" s="413"/>
      <c r="B313" s="442" t="s">
        <v>170</v>
      </c>
      <c r="C313" s="443"/>
      <c r="D313" s="443"/>
      <c r="E313" s="159"/>
      <c r="F313" s="160"/>
      <c r="G313" s="161"/>
      <c r="H313" s="162">
        <f>SUM(H301:H312)</f>
        <v>0</v>
      </c>
      <c r="I313" s="162">
        <f>SUM(I296:I299)</f>
        <v>0</v>
      </c>
      <c r="J313" s="162">
        <f>SUM(J296:J299)</f>
        <v>0</v>
      </c>
    </row>
    <row r="314" spans="1:10" ht="26.25" customHeight="1" hidden="1">
      <c r="A314" s="150">
        <v>5</v>
      </c>
      <c r="B314" s="407" t="s">
        <v>176</v>
      </c>
      <c r="C314" s="407"/>
      <c r="D314" s="375"/>
      <c r="E314" s="79"/>
      <c r="F314" s="34"/>
      <c r="G314" s="34"/>
      <c r="H314" s="164">
        <f>F314*G314</f>
        <v>0</v>
      </c>
      <c r="I314" s="75"/>
      <c r="J314" s="75"/>
    </row>
    <row r="315" spans="1:10" ht="12.75" hidden="1">
      <c r="A315" s="435"/>
      <c r="B315" s="420" t="s">
        <v>173</v>
      </c>
      <c r="C315" s="421"/>
      <c r="D315" s="421"/>
      <c r="E315" s="318"/>
      <c r="F315" s="34"/>
      <c r="G315" s="34"/>
      <c r="H315" s="164">
        <f>F315*G315</f>
        <v>0</v>
      </c>
      <c r="I315" s="75"/>
      <c r="J315" s="75"/>
    </row>
    <row r="316" spans="1:10" ht="12.75" customHeight="1" hidden="1">
      <c r="A316" s="436"/>
      <c r="B316" s="420"/>
      <c r="C316" s="421"/>
      <c r="D316" s="421"/>
      <c r="E316" s="318"/>
      <c r="F316" s="34"/>
      <c r="G316" s="34"/>
      <c r="H316" s="164">
        <f>F316*G316</f>
        <v>0</v>
      </c>
      <c r="I316" s="75"/>
      <c r="J316" s="75"/>
    </row>
    <row r="317" spans="1:10" ht="12.75" customHeight="1" hidden="1">
      <c r="A317" s="436"/>
      <c r="B317" s="420"/>
      <c r="C317" s="421"/>
      <c r="D317" s="421"/>
      <c r="E317" s="318"/>
      <c r="F317" s="34"/>
      <c r="G317" s="34"/>
      <c r="H317" s="164">
        <f>F317*G317</f>
        <v>0</v>
      </c>
      <c r="I317" s="75"/>
      <c r="J317" s="75"/>
    </row>
    <row r="318" spans="1:10" ht="12.75" hidden="1">
      <c r="A318" s="436"/>
      <c r="B318" s="420"/>
      <c r="C318" s="421"/>
      <c r="D318" s="421"/>
      <c r="E318" s="318"/>
      <c r="F318" s="34"/>
      <c r="G318" s="34"/>
      <c r="H318" s="164">
        <f>F318*G318</f>
        <v>0</v>
      </c>
      <c r="I318" s="158"/>
      <c r="J318" s="158"/>
    </row>
    <row r="319" spans="1:10" ht="12.75" customHeight="1" hidden="1">
      <c r="A319" s="437"/>
      <c r="B319" s="442" t="s">
        <v>170</v>
      </c>
      <c r="C319" s="443"/>
      <c r="D319" s="443"/>
      <c r="E319" s="159"/>
      <c r="F319" s="160"/>
      <c r="G319" s="161"/>
      <c r="H319" s="162">
        <f>SUM(H314:H318)</f>
        <v>0</v>
      </c>
      <c r="I319" s="162">
        <f>SUM(I314:I318)</f>
        <v>0</v>
      </c>
      <c r="J319" s="162">
        <f>SUM(J314:J318)</f>
        <v>0</v>
      </c>
    </row>
    <row r="320" spans="1:10" ht="12.75">
      <c r="A320" s="150">
        <v>6</v>
      </c>
      <c r="B320" s="407" t="s">
        <v>177</v>
      </c>
      <c r="C320" s="407"/>
      <c r="D320" s="375"/>
      <c r="E320" s="79"/>
      <c r="F320" s="167"/>
      <c r="G320" s="167"/>
      <c r="H320" s="164">
        <f>F320*G320</f>
        <v>0</v>
      </c>
      <c r="I320" s="75"/>
      <c r="J320" s="75"/>
    </row>
    <row r="321" spans="1:10" ht="12.75">
      <c r="A321" s="435"/>
      <c r="B321" s="375" t="s">
        <v>237</v>
      </c>
      <c r="C321" s="399"/>
      <c r="D321" s="399"/>
      <c r="E321" s="168" t="s">
        <v>223</v>
      </c>
      <c r="F321" s="169">
        <v>77381</v>
      </c>
      <c r="G321" s="169">
        <v>21.2</v>
      </c>
      <c r="H321" s="164">
        <v>1640487</v>
      </c>
      <c r="I321" s="228">
        <v>1640487</v>
      </c>
      <c r="J321" s="228">
        <v>1640487</v>
      </c>
    </row>
    <row r="322" spans="1:11" ht="28.5" customHeight="1">
      <c r="A322" s="436"/>
      <c r="B322" s="375" t="s">
        <v>292</v>
      </c>
      <c r="C322" s="399"/>
      <c r="D322" s="399"/>
      <c r="E322" s="168" t="s">
        <v>223</v>
      </c>
      <c r="F322" s="298">
        <v>900</v>
      </c>
      <c r="G322" s="93">
        <v>132.31</v>
      </c>
      <c r="H322" s="164">
        <f aca="true" t="shared" si="8" ref="H322:H340">F322*G322</f>
        <v>119079</v>
      </c>
      <c r="I322" s="298"/>
      <c r="J322" s="298"/>
      <c r="K322" s="287" t="s">
        <v>300</v>
      </c>
    </row>
    <row r="323" spans="1:10" ht="12.75" hidden="1">
      <c r="A323" s="436"/>
      <c r="B323" s="375"/>
      <c r="C323" s="399"/>
      <c r="D323" s="399"/>
      <c r="E323" s="168"/>
      <c r="F323" s="298"/>
      <c r="G323" s="93"/>
      <c r="H323" s="164">
        <f t="shared" si="8"/>
        <v>0</v>
      </c>
      <c r="I323" s="298"/>
      <c r="J323" s="298"/>
    </row>
    <row r="324" spans="1:10" ht="12.75" hidden="1">
      <c r="A324" s="436"/>
      <c r="B324" s="375"/>
      <c r="C324" s="399"/>
      <c r="D324" s="399"/>
      <c r="E324" s="168"/>
      <c r="F324" s="298"/>
      <c r="G324" s="56"/>
      <c r="H324" s="164">
        <f t="shared" si="8"/>
        <v>0</v>
      </c>
      <c r="I324" s="158"/>
      <c r="J324" s="158"/>
    </row>
    <row r="325" spans="1:10" ht="12.75" customHeight="1" hidden="1">
      <c r="A325" s="436"/>
      <c r="B325" s="375"/>
      <c r="C325" s="399"/>
      <c r="D325" s="399"/>
      <c r="E325" s="168"/>
      <c r="F325" s="170"/>
      <c r="G325" s="93"/>
      <c r="H325" s="164">
        <f t="shared" si="8"/>
        <v>0</v>
      </c>
      <c r="I325" s="171"/>
      <c r="J325" s="171"/>
    </row>
    <row r="326" spans="1:10" ht="12.75" hidden="1">
      <c r="A326" s="436"/>
      <c r="B326" s="375"/>
      <c r="C326" s="399"/>
      <c r="D326" s="399"/>
      <c r="E326" s="168"/>
      <c r="F326" s="298"/>
      <c r="G326" s="56"/>
      <c r="H326" s="164">
        <f t="shared" si="8"/>
        <v>0</v>
      </c>
      <c r="I326" s="158"/>
      <c r="J326" s="158"/>
    </row>
    <row r="327" spans="1:10" ht="12.75" hidden="1">
      <c r="A327" s="436"/>
      <c r="B327" s="375"/>
      <c r="C327" s="399"/>
      <c r="D327" s="399"/>
      <c r="E327" s="168"/>
      <c r="F327" s="298"/>
      <c r="G327" s="93"/>
      <c r="H327" s="164">
        <f t="shared" si="8"/>
        <v>0</v>
      </c>
      <c r="I327" s="298"/>
      <c r="J327" s="298"/>
    </row>
    <row r="328" spans="1:10" ht="12.75" hidden="1">
      <c r="A328" s="436"/>
      <c r="B328" s="375"/>
      <c r="C328" s="399"/>
      <c r="D328" s="399"/>
      <c r="E328" s="168"/>
      <c r="F328" s="170"/>
      <c r="G328" s="93"/>
      <c r="H328" s="164">
        <f t="shared" si="8"/>
        <v>0</v>
      </c>
      <c r="I328" s="298"/>
      <c r="J328" s="298"/>
    </row>
    <row r="329" spans="1:10" ht="12.75" hidden="1">
      <c r="A329" s="436"/>
      <c r="B329" s="375"/>
      <c r="C329" s="399"/>
      <c r="D329" s="399"/>
      <c r="E329" s="168"/>
      <c r="F329" s="298"/>
      <c r="G329" s="56"/>
      <c r="H329" s="164">
        <f t="shared" si="8"/>
        <v>0</v>
      </c>
      <c r="I329" s="158"/>
      <c r="J329" s="158"/>
    </row>
    <row r="330" spans="1:10" ht="12.75" hidden="1">
      <c r="A330" s="436"/>
      <c r="B330" s="375"/>
      <c r="C330" s="399"/>
      <c r="D330" s="399"/>
      <c r="E330" s="168"/>
      <c r="F330" s="298"/>
      <c r="G330" s="93"/>
      <c r="H330" s="164">
        <f t="shared" si="8"/>
        <v>0</v>
      </c>
      <c r="I330" s="298"/>
      <c r="J330" s="298"/>
    </row>
    <row r="331" spans="1:10" ht="12.75" hidden="1">
      <c r="A331" s="436"/>
      <c r="B331" s="375"/>
      <c r="C331" s="399"/>
      <c r="D331" s="399"/>
      <c r="E331" s="168"/>
      <c r="F331" s="170"/>
      <c r="G331" s="93"/>
      <c r="H331" s="164">
        <f t="shared" si="8"/>
        <v>0</v>
      </c>
      <c r="I331" s="298"/>
      <c r="J331" s="298"/>
    </row>
    <row r="332" spans="1:10" ht="12.75" hidden="1">
      <c r="A332" s="436"/>
      <c r="B332" s="375"/>
      <c r="C332" s="399"/>
      <c r="D332" s="399"/>
      <c r="E332" s="168"/>
      <c r="F332" s="298"/>
      <c r="G332" s="93"/>
      <c r="H332" s="164">
        <f t="shared" si="8"/>
        <v>0</v>
      </c>
      <c r="I332" s="298"/>
      <c r="J332" s="298"/>
    </row>
    <row r="333" spans="1:10" ht="12.75" hidden="1">
      <c r="A333" s="436"/>
      <c r="B333" s="375"/>
      <c r="C333" s="399"/>
      <c r="D333" s="399"/>
      <c r="E333" s="168"/>
      <c r="F333" s="298"/>
      <c r="G333" s="56"/>
      <c r="H333" s="164">
        <f t="shared" si="8"/>
        <v>0</v>
      </c>
      <c r="I333" s="158"/>
      <c r="J333" s="158"/>
    </row>
    <row r="334" spans="1:10" ht="12.75" hidden="1">
      <c r="A334" s="436"/>
      <c r="B334" s="375"/>
      <c r="C334" s="399"/>
      <c r="D334" s="399"/>
      <c r="E334" s="168"/>
      <c r="F334" s="298"/>
      <c r="G334" s="93"/>
      <c r="H334" s="164">
        <f t="shared" si="8"/>
        <v>0</v>
      </c>
      <c r="I334" s="298"/>
      <c r="J334" s="298"/>
    </row>
    <row r="335" spans="1:10" ht="12.75" hidden="1">
      <c r="A335" s="436"/>
      <c r="B335" s="375"/>
      <c r="C335" s="399"/>
      <c r="D335" s="399"/>
      <c r="E335" s="168"/>
      <c r="F335" s="170"/>
      <c r="G335" s="172"/>
      <c r="H335" s="164">
        <f t="shared" si="8"/>
        <v>0</v>
      </c>
      <c r="I335" s="173"/>
      <c r="J335" s="173"/>
    </row>
    <row r="336" spans="1:10" ht="12.75" hidden="1">
      <c r="A336" s="436"/>
      <c r="B336" s="375"/>
      <c r="C336" s="399"/>
      <c r="D336" s="399"/>
      <c r="E336" s="168"/>
      <c r="F336" s="34"/>
      <c r="G336" s="34"/>
      <c r="H336" s="164">
        <f t="shared" si="8"/>
        <v>0</v>
      </c>
      <c r="J336" s="75"/>
    </row>
    <row r="337" spans="1:10" ht="12.75" hidden="1">
      <c r="A337" s="436"/>
      <c r="B337" s="375"/>
      <c r="C337" s="399"/>
      <c r="D337" s="399"/>
      <c r="E337" s="168"/>
      <c r="F337" s="34"/>
      <c r="G337" s="34"/>
      <c r="H337" s="164">
        <f t="shared" si="8"/>
        <v>0</v>
      </c>
      <c r="I337" s="75"/>
      <c r="J337" s="75"/>
    </row>
    <row r="338" spans="1:10" ht="12.75" hidden="1">
      <c r="A338" s="436"/>
      <c r="B338" s="375"/>
      <c r="C338" s="399"/>
      <c r="D338" s="399"/>
      <c r="E338" s="168"/>
      <c r="F338" s="34"/>
      <c r="G338" s="34"/>
      <c r="H338" s="164">
        <f t="shared" si="8"/>
        <v>0</v>
      </c>
      <c r="I338" s="75"/>
      <c r="J338" s="75"/>
    </row>
    <row r="339" spans="1:10" ht="12.75" hidden="1">
      <c r="A339" s="436"/>
      <c r="B339" s="375"/>
      <c r="C339" s="399"/>
      <c r="D339" s="399"/>
      <c r="E339" s="168"/>
      <c r="F339" s="34"/>
      <c r="G339" s="34"/>
      <c r="H339" s="164">
        <f t="shared" si="8"/>
        <v>0</v>
      </c>
      <c r="I339" s="75"/>
      <c r="J339" s="75"/>
    </row>
    <row r="340" spans="1:10" ht="12.75" hidden="1">
      <c r="A340" s="436"/>
      <c r="B340" s="375"/>
      <c r="C340" s="399"/>
      <c r="D340" s="399"/>
      <c r="E340" s="168"/>
      <c r="F340" s="34"/>
      <c r="G340" s="34"/>
      <c r="H340" s="164">
        <f t="shared" si="8"/>
        <v>0</v>
      </c>
      <c r="I340" s="75"/>
      <c r="J340" s="75"/>
    </row>
    <row r="341" spans="1:10" ht="17.25" customHeight="1">
      <c r="A341" s="437"/>
      <c r="B341" s="442" t="s">
        <v>170</v>
      </c>
      <c r="C341" s="443"/>
      <c r="D341" s="443"/>
      <c r="E341" s="159"/>
      <c r="F341" s="160"/>
      <c r="G341" s="161"/>
      <c r="H341" s="162">
        <f>SUM(H321:H340)</f>
        <v>1759566</v>
      </c>
      <c r="I341" s="162">
        <f>SUM(I321:I340)</f>
        <v>1640487</v>
      </c>
      <c r="J341" s="162">
        <f>SUM(J321:J340)</f>
        <v>1640487</v>
      </c>
    </row>
    <row r="342" spans="1:10" ht="30.75" customHeight="1" hidden="1">
      <c r="A342" s="295">
        <v>7</v>
      </c>
      <c r="B342" s="448" t="s">
        <v>178</v>
      </c>
      <c r="C342" s="449"/>
      <c r="D342" s="450"/>
      <c r="E342" s="175"/>
      <c r="F342" s="175"/>
      <c r="G342" s="175"/>
      <c r="H342" s="176">
        <f>F342*G342</f>
        <v>0</v>
      </c>
      <c r="I342" s="177"/>
      <c r="J342" s="177"/>
    </row>
    <row r="343" spans="1:10" ht="18" customHeight="1">
      <c r="A343" s="404" t="s">
        <v>179</v>
      </c>
      <c r="B343" s="405"/>
      <c r="C343" s="405"/>
      <c r="D343" s="405"/>
      <c r="E343" s="405"/>
      <c r="F343" s="405"/>
      <c r="G343" s="406"/>
      <c r="H343" s="57">
        <f>H341+H319+H313+H300+H295+H287+H342</f>
        <v>1759566</v>
      </c>
      <c r="I343" s="57">
        <f>I341+I319+I313+I300+I295+I287+I342</f>
        <v>1640487</v>
      </c>
      <c r="J343" s="57">
        <f>J341+J319+J313+J300+J295+J287+J342</f>
        <v>1640487</v>
      </c>
    </row>
    <row r="344" spans="1:10" ht="18" customHeight="1">
      <c r="A344" s="357" t="s">
        <v>180</v>
      </c>
      <c r="B344" s="358"/>
      <c r="C344" s="358"/>
      <c r="D344" s="358"/>
      <c r="E344" s="358"/>
      <c r="F344" s="358"/>
      <c r="G344" s="358"/>
      <c r="H344" s="57">
        <f>H343+H269+H229+H218+H195+H172+H163+H152+H138</f>
        <v>1772657</v>
      </c>
      <c r="I344" s="57">
        <f>I343+I269+I229+I218+I195+I172+I163+I152+I138</f>
        <v>1653578</v>
      </c>
      <c r="J344" s="57">
        <f>J343+J269+J229+J218+J195+J172+J163+J152+J138</f>
        <v>1653578</v>
      </c>
    </row>
    <row r="345" spans="1:10" ht="18" customHeight="1">
      <c r="A345" s="451" t="s">
        <v>181</v>
      </c>
      <c r="B345" s="452"/>
      <c r="C345" s="452"/>
      <c r="D345" s="452"/>
      <c r="E345" s="452"/>
      <c r="F345" s="452"/>
      <c r="G345" s="452"/>
      <c r="H345" s="452"/>
      <c r="I345" s="453"/>
      <c r="J345" s="178">
        <f>H344+H118+H111+H103+H96+H87+H79+H70+H63+H56+H44+H36</f>
        <v>1772657</v>
      </c>
    </row>
    <row r="346" spans="1:10" ht="26.25" customHeight="1">
      <c r="A346" s="48"/>
      <c r="B346" s="48"/>
      <c r="C346" s="48"/>
      <c r="D346" s="48"/>
      <c r="E346" s="48"/>
      <c r="F346" s="48"/>
      <c r="G346" s="48"/>
      <c r="H346" s="48"/>
      <c r="I346" s="48"/>
      <c r="J346" s="48"/>
    </row>
    <row r="347" spans="1:10" ht="16.5" customHeight="1">
      <c r="A347" s="446" t="s">
        <v>182</v>
      </c>
      <c r="B347" s="446"/>
      <c r="C347" s="446"/>
      <c r="D347" s="179"/>
      <c r="E347" s="180"/>
      <c r="F347" s="180" t="s">
        <v>226</v>
      </c>
      <c r="G347" s="180"/>
      <c r="H347" s="48"/>
      <c r="I347" s="48"/>
      <c r="J347" s="48"/>
    </row>
    <row r="348" spans="1:10" ht="12.75">
      <c r="A348" s="180"/>
      <c r="B348" s="180"/>
      <c r="C348" s="180"/>
      <c r="D348" s="293" t="s">
        <v>183</v>
      </c>
      <c r="E348" s="180"/>
      <c r="F348" s="180"/>
      <c r="G348" s="180"/>
      <c r="H348" s="48"/>
      <c r="I348" s="48"/>
      <c r="J348" s="48"/>
    </row>
    <row r="349" spans="1:10" ht="12.75">
      <c r="A349" s="180"/>
      <c r="B349" s="180"/>
      <c r="C349" s="180"/>
      <c r="D349" s="180"/>
      <c r="E349" s="180"/>
      <c r="F349" s="180"/>
      <c r="G349" s="180"/>
      <c r="H349" s="48"/>
      <c r="I349" s="48"/>
      <c r="J349" s="48"/>
    </row>
    <row r="350" spans="1:7" ht="12.75">
      <c r="A350" s="446" t="s">
        <v>184</v>
      </c>
      <c r="B350" s="446"/>
      <c r="C350" s="446"/>
      <c r="D350" s="182"/>
      <c r="E350" s="183"/>
      <c r="F350" s="184" t="s">
        <v>227</v>
      </c>
      <c r="G350" s="184"/>
    </row>
    <row r="351" spans="1:7" ht="12.75">
      <c r="A351" s="180"/>
      <c r="B351" s="183"/>
      <c r="C351" s="183"/>
      <c r="D351" s="293" t="s">
        <v>183</v>
      </c>
      <c r="E351" s="183"/>
      <c r="F351" s="183"/>
      <c r="G351" s="183"/>
    </row>
    <row r="352" spans="1:10" ht="15.75">
      <c r="A352" s="447" t="s">
        <v>185</v>
      </c>
      <c r="B352" s="447"/>
      <c r="C352" s="447"/>
      <c r="D352" s="447"/>
      <c r="E352" s="447"/>
      <c r="F352" s="447"/>
      <c r="G352" s="447"/>
      <c r="H352" s="447"/>
      <c r="I352" s="447"/>
      <c r="J352" s="447"/>
    </row>
    <row r="354" spans="1:10" ht="15" customHeight="1">
      <c r="A354" s="447" t="s">
        <v>185</v>
      </c>
      <c r="B354" s="447"/>
      <c r="C354" s="447"/>
      <c r="D354" s="447"/>
      <c r="E354" s="447"/>
      <c r="F354" s="447"/>
      <c r="G354" s="447"/>
      <c r="H354" s="447"/>
      <c r="I354" s="447"/>
      <c r="J354" s="447"/>
    </row>
  </sheetData>
  <sheetProtection/>
  <mergeCells count="390">
    <mergeCell ref="B330:D330"/>
    <mergeCell ref="B331:D331"/>
    <mergeCell ref="B332:D332"/>
    <mergeCell ref="B333:D333"/>
    <mergeCell ref="A347:C347"/>
    <mergeCell ref="A350:C350"/>
    <mergeCell ref="A352:J352"/>
    <mergeCell ref="A354:J354"/>
    <mergeCell ref="B340:D340"/>
    <mergeCell ref="B341:D341"/>
    <mergeCell ref="B342:D342"/>
    <mergeCell ref="A343:G343"/>
    <mergeCell ref="A344:G344"/>
    <mergeCell ref="A345:I345"/>
    <mergeCell ref="B314:D314"/>
    <mergeCell ref="A315:A319"/>
    <mergeCell ref="B315:D315"/>
    <mergeCell ref="B316:D316"/>
    <mergeCell ref="B317:D317"/>
    <mergeCell ref="B318:D318"/>
    <mergeCell ref="B319:D319"/>
    <mergeCell ref="B320:D320"/>
    <mergeCell ref="A321:A341"/>
    <mergeCell ref="B321:D321"/>
    <mergeCell ref="B322:D322"/>
    <mergeCell ref="B323:D323"/>
    <mergeCell ref="B324:D324"/>
    <mergeCell ref="B325:D325"/>
    <mergeCell ref="B326:D326"/>
    <mergeCell ref="B327:D327"/>
    <mergeCell ref="B334:D334"/>
    <mergeCell ref="B335:D335"/>
    <mergeCell ref="B336:D336"/>
    <mergeCell ref="B337:D337"/>
    <mergeCell ref="B338:D338"/>
    <mergeCell ref="B339:D339"/>
    <mergeCell ref="B328:D328"/>
    <mergeCell ref="B329:D329"/>
    <mergeCell ref="B296:D296"/>
    <mergeCell ref="A297:A300"/>
    <mergeCell ref="B297:D297"/>
    <mergeCell ref="B298:D298"/>
    <mergeCell ref="B299:D299"/>
    <mergeCell ref="B300:D300"/>
    <mergeCell ref="B301:D301"/>
    <mergeCell ref="A302:A313"/>
    <mergeCell ref="B302:D302"/>
    <mergeCell ref="B303:D303"/>
    <mergeCell ref="B304:D304"/>
    <mergeCell ref="B305:D305"/>
    <mergeCell ref="B306:D306"/>
    <mergeCell ref="B307:D307"/>
    <mergeCell ref="B308:D308"/>
    <mergeCell ref="B309:D309"/>
    <mergeCell ref="B310:D310"/>
    <mergeCell ref="B311:D311"/>
    <mergeCell ref="B312:D312"/>
    <mergeCell ref="B313:D313"/>
    <mergeCell ref="B288:D288"/>
    <mergeCell ref="A289:A295"/>
    <mergeCell ref="B289:D289"/>
    <mergeCell ref="B290:D290"/>
    <mergeCell ref="B291:D291"/>
    <mergeCell ref="B292:D292"/>
    <mergeCell ref="B293:D293"/>
    <mergeCell ref="B294:D294"/>
    <mergeCell ref="B295:D295"/>
    <mergeCell ref="B276:D276"/>
    <mergeCell ref="A277:A287"/>
    <mergeCell ref="B277:D277"/>
    <mergeCell ref="B278:D278"/>
    <mergeCell ref="B279:D279"/>
    <mergeCell ref="B280:D280"/>
    <mergeCell ref="B281:D281"/>
    <mergeCell ref="B282:D282"/>
    <mergeCell ref="B283:D283"/>
    <mergeCell ref="B284:D284"/>
    <mergeCell ref="B285:D285"/>
    <mergeCell ref="B286:D286"/>
    <mergeCell ref="B287:D287"/>
    <mergeCell ref="G273:G274"/>
    <mergeCell ref="H273:J273"/>
    <mergeCell ref="B265:D265"/>
    <mergeCell ref="B266:D266"/>
    <mergeCell ref="B267:D267"/>
    <mergeCell ref="B268:D268"/>
    <mergeCell ref="A269:G269"/>
    <mergeCell ref="A271:H271"/>
    <mergeCell ref="B275:D275"/>
    <mergeCell ref="B264:D264"/>
    <mergeCell ref="B250:D250"/>
    <mergeCell ref="B251:D251"/>
    <mergeCell ref="B252:D252"/>
    <mergeCell ref="B253:D253"/>
    <mergeCell ref="A273:A274"/>
    <mergeCell ref="B273:D274"/>
    <mergeCell ref="E273:E274"/>
    <mergeCell ref="F273:F274"/>
    <mergeCell ref="A254:A263"/>
    <mergeCell ref="B254:D254"/>
    <mergeCell ref="B255:D255"/>
    <mergeCell ref="B256:D256"/>
    <mergeCell ref="B257:D257"/>
    <mergeCell ref="B258:D258"/>
    <mergeCell ref="B244:D244"/>
    <mergeCell ref="B245:D245"/>
    <mergeCell ref="B246:D246"/>
    <mergeCell ref="B247:D247"/>
    <mergeCell ref="B248:D248"/>
    <mergeCell ref="B249:D249"/>
    <mergeCell ref="B259:D259"/>
    <mergeCell ref="B260:D260"/>
    <mergeCell ref="B261:D261"/>
    <mergeCell ref="B262:D262"/>
    <mergeCell ref="B263:D263"/>
    <mergeCell ref="B235:D235"/>
    <mergeCell ref="B236:D236"/>
    <mergeCell ref="B237:D237"/>
    <mergeCell ref="A238:A250"/>
    <mergeCell ref="B238:D238"/>
    <mergeCell ref="B239:D239"/>
    <mergeCell ref="B240:D240"/>
    <mergeCell ref="B241:D241"/>
    <mergeCell ref="B242:D242"/>
    <mergeCell ref="B243:D243"/>
    <mergeCell ref="A231:J231"/>
    <mergeCell ref="A233:A234"/>
    <mergeCell ref="B233:D234"/>
    <mergeCell ref="E233:E234"/>
    <mergeCell ref="F233:F234"/>
    <mergeCell ref="G233:G234"/>
    <mergeCell ref="H233:J233"/>
    <mergeCell ref="B227:C227"/>
    <mergeCell ref="I227:J227"/>
    <mergeCell ref="B228:C228"/>
    <mergeCell ref="I228:J228"/>
    <mergeCell ref="A229:F229"/>
    <mergeCell ref="I229:J229"/>
    <mergeCell ref="B224:C224"/>
    <mergeCell ref="I224:J224"/>
    <mergeCell ref="B225:C225"/>
    <mergeCell ref="I225:J225"/>
    <mergeCell ref="B226:C226"/>
    <mergeCell ref="I226:J226"/>
    <mergeCell ref="A218:G218"/>
    <mergeCell ref="A220:J220"/>
    <mergeCell ref="A222:A223"/>
    <mergeCell ref="B222:C223"/>
    <mergeCell ref="D222:D223"/>
    <mergeCell ref="E222:E223"/>
    <mergeCell ref="F222:F223"/>
    <mergeCell ref="G222:J222"/>
    <mergeCell ref="I223:J223"/>
    <mergeCell ref="B212:D212"/>
    <mergeCell ref="B213:D213"/>
    <mergeCell ref="B214:D214"/>
    <mergeCell ref="B215:D215"/>
    <mergeCell ref="B216:D216"/>
    <mergeCell ref="B217:D217"/>
    <mergeCell ref="B206:D206"/>
    <mergeCell ref="B207:D207"/>
    <mergeCell ref="B208:D208"/>
    <mergeCell ref="B209:D209"/>
    <mergeCell ref="B210:D210"/>
    <mergeCell ref="B211:D211"/>
    <mergeCell ref="B201:D201"/>
    <mergeCell ref="B202:D202"/>
    <mergeCell ref="B203:D203"/>
    <mergeCell ref="B204:D204"/>
    <mergeCell ref="B205:D205"/>
    <mergeCell ref="B192:D192"/>
    <mergeCell ref="B193:D193"/>
    <mergeCell ref="B194:D194"/>
    <mergeCell ref="A195:G195"/>
    <mergeCell ref="A197:J197"/>
    <mergeCell ref="A199:A200"/>
    <mergeCell ref="B199:D200"/>
    <mergeCell ref="E199:E200"/>
    <mergeCell ref="F199:F200"/>
    <mergeCell ref="G199:G200"/>
    <mergeCell ref="B187:D187"/>
    <mergeCell ref="B188:D188"/>
    <mergeCell ref="B189:D189"/>
    <mergeCell ref="B190:D190"/>
    <mergeCell ref="B191:D191"/>
    <mergeCell ref="H176:J176"/>
    <mergeCell ref="B178:D178"/>
    <mergeCell ref="B179:D179"/>
    <mergeCell ref="H199:J199"/>
    <mergeCell ref="A180:A186"/>
    <mergeCell ref="B180:D180"/>
    <mergeCell ref="B181:D181"/>
    <mergeCell ref="B182:D182"/>
    <mergeCell ref="B183:D183"/>
    <mergeCell ref="B184:D184"/>
    <mergeCell ref="B185:D185"/>
    <mergeCell ref="B169:D169"/>
    <mergeCell ref="B170:D170"/>
    <mergeCell ref="B171:D171"/>
    <mergeCell ref="A172:G172"/>
    <mergeCell ref="A174:J174"/>
    <mergeCell ref="A176:A177"/>
    <mergeCell ref="B176:D177"/>
    <mergeCell ref="E176:E177"/>
    <mergeCell ref="F176:F177"/>
    <mergeCell ref="G176:G177"/>
    <mergeCell ref="B186:D186"/>
    <mergeCell ref="A163:G163"/>
    <mergeCell ref="A165:J165"/>
    <mergeCell ref="A167:A168"/>
    <mergeCell ref="B167:D168"/>
    <mergeCell ref="E167:E168"/>
    <mergeCell ref="F167:F168"/>
    <mergeCell ref="G167:G168"/>
    <mergeCell ref="H167:J167"/>
    <mergeCell ref="H156:J156"/>
    <mergeCell ref="B158:D158"/>
    <mergeCell ref="B159:D159"/>
    <mergeCell ref="B160:D160"/>
    <mergeCell ref="B161:D161"/>
    <mergeCell ref="B162:D162"/>
    <mergeCell ref="B148:D148"/>
    <mergeCell ref="B149:D149"/>
    <mergeCell ref="B150:D150"/>
    <mergeCell ref="B151:D151"/>
    <mergeCell ref="A152:G152"/>
    <mergeCell ref="A156:A157"/>
    <mergeCell ref="B156:D157"/>
    <mergeCell ref="E156:E157"/>
    <mergeCell ref="F156:F157"/>
    <mergeCell ref="G156:G157"/>
    <mergeCell ref="A144:J144"/>
    <mergeCell ref="A146:A147"/>
    <mergeCell ref="B146:D147"/>
    <mergeCell ref="E146:E147"/>
    <mergeCell ref="F146:F147"/>
    <mergeCell ref="G146:G147"/>
    <mergeCell ref="H146:J146"/>
    <mergeCell ref="B136:D136"/>
    <mergeCell ref="B137:D137"/>
    <mergeCell ref="A138:G138"/>
    <mergeCell ref="B140:D140"/>
    <mergeCell ref="B141:D141"/>
    <mergeCell ref="B142:D142"/>
    <mergeCell ref="B130:D130"/>
    <mergeCell ref="B131:D131"/>
    <mergeCell ref="B132:D132"/>
    <mergeCell ref="B133:D133"/>
    <mergeCell ref="B134:D134"/>
    <mergeCell ref="B135:D135"/>
    <mergeCell ref="I124:I125"/>
    <mergeCell ref="J124:J125"/>
    <mergeCell ref="B126:D126"/>
    <mergeCell ref="B127:D127"/>
    <mergeCell ref="B128:D128"/>
    <mergeCell ref="B129:D129"/>
    <mergeCell ref="A118:G118"/>
    <mergeCell ref="A120:J120"/>
    <mergeCell ref="A121:J121"/>
    <mergeCell ref="A123:A125"/>
    <mergeCell ref="B123:D125"/>
    <mergeCell ref="E123:E125"/>
    <mergeCell ref="F123:F125"/>
    <mergeCell ref="G123:G125"/>
    <mergeCell ref="H123:J123"/>
    <mergeCell ref="H124:H125"/>
    <mergeCell ref="A111:G111"/>
    <mergeCell ref="A113:J113"/>
    <mergeCell ref="A115:A116"/>
    <mergeCell ref="B115:B116"/>
    <mergeCell ref="C115:C116"/>
    <mergeCell ref="D115:D116"/>
    <mergeCell ref="E115:E116"/>
    <mergeCell ref="F115:F116"/>
    <mergeCell ref="G115:G116"/>
    <mergeCell ref="H115:J115"/>
    <mergeCell ref="A103:G103"/>
    <mergeCell ref="A105:J105"/>
    <mergeCell ref="A107:A108"/>
    <mergeCell ref="B107:B108"/>
    <mergeCell ref="C107:C108"/>
    <mergeCell ref="D107:D108"/>
    <mergeCell ref="E107:E108"/>
    <mergeCell ref="F107:F108"/>
    <mergeCell ref="G107:G108"/>
    <mergeCell ref="H107:J107"/>
    <mergeCell ref="A96:G96"/>
    <mergeCell ref="A98:J98"/>
    <mergeCell ref="A99:J99"/>
    <mergeCell ref="A100:A101"/>
    <mergeCell ref="B100:B101"/>
    <mergeCell ref="C100:C101"/>
    <mergeCell ref="D100:G101"/>
    <mergeCell ref="H100:J100"/>
    <mergeCell ref="G91:G92"/>
    <mergeCell ref="H91:J91"/>
    <mergeCell ref="B93:B95"/>
    <mergeCell ref="D93:E93"/>
    <mergeCell ref="D94:E94"/>
    <mergeCell ref="D95:E95"/>
    <mergeCell ref="B85:B86"/>
    <mergeCell ref="D85:E85"/>
    <mergeCell ref="D86:E86"/>
    <mergeCell ref="A87:G87"/>
    <mergeCell ref="A89:J89"/>
    <mergeCell ref="A91:A92"/>
    <mergeCell ref="B91:B92"/>
    <mergeCell ref="C91:C92"/>
    <mergeCell ref="D91:E92"/>
    <mergeCell ref="F91:F92"/>
    <mergeCell ref="D78:E78"/>
    <mergeCell ref="A79:G79"/>
    <mergeCell ref="A81:J81"/>
    <mergeCell ref="A83:A84"/>
    <mergeCell ref="B83:B84"/>
    <mergeCell ref="C83:C84"/>
    <mergeCell ref="D83:E84"/>
    <mergeCell ref="F83:F84"/>
    <mergeCell ref="G83:G84"/>
    <mergeCell ref="H83:J83"/>
    <mergeCell ref="A70:G70"/>
    <mergeCell ref="A72:J74"/>
    <mergeCell ref="A76:A77"/>
    <mergeCell ref="B76:B77"/>
    <mergeCell ref="C76:C77"/>
    <mergeCell ref="D76:E77"/>
    <mergeCell ref="F76:F77"/>
    <mergeCell ref="G76:G77"/>
    <mergeCell ref="H76:J76"/>
    <mergeCell ref="A63:G63"/>
    <mergeCell ref="A65:J65"/>
    <mergeCell ref="A67:A68"/>
    <mergeCell ref="B67:B68"/>
    <mergeCell ref="C67:C68"/>
    <mergeCell ref="D67:D68"/>
    <mergeCell ref="E67:E68"/>
    <mergeCell ref="F67:F68"/>
    <mergeCell ref="G67:G68"/>
    <mergeCell ref="H67:J67"/>
    <mergeCell ref="A57:J57"/>
    <mergeCell ref="A58:J59"/>
    <mergeCell ref="A60:A61"/>
    <mergeCell ref="B60:B61"/>
    <mergeCell ref="C60:C61"/>
    <mergeCell ref="D60:D61"/>
    <mergeCell ref="E60:E61"/>
    <mergeCell ref="F60:F61"/>
    <mergeCell ref="G60:G61"/>
    <mergeCell ref="H60:J60"/>
    <mergeCell ref="F48:F49"/>
    <mergeCell ref="G48:G49"/>
    <mergeCell ref="H48:J48"/>
    <mergeCell ref="B50:B52"/>
    <mergeCell ref="C50:C52"/>
    <mergeCell ref="A56:G56"/>
    <mergeCell ref="A43:B43"/>
    <mergeCell ref="C43:G43"/>
    <mergeCell ref="A44:G44"/>
    <mergeCell ref="A45:J45"/>
    <mergeCell ref="A46:J46"/>
    <mergeCell ref="A48:A49"/>
    <mergeCell ref="B48:B49"/>
    <mergeCell ref="C48:C49"/>
    <mergeCell ref="D48:D49"/>
    <mergeCell ref="E48:E49"/>
    <mergeCell ref="A35:B35"/>
    <mergeCell ref="C35:G35"/>
    <mergeCell ref="A36:G36"/>
    <mergeCell ref="A38:J39"/>
    <mergeCell ref="A41:B42"/>
    <mergeCell ref="C41:G42"/>
    <mergeCell ref="H41:J41"/>
    <mergeCell ref="A29:B29"/>
    <mergeCell ref="E29:G29"/>
    <mergeCell ref="A31:J31"/>
    <mergeCell ref="A33:B34"/>
    <mergeCell ref="C33:G34"/>
    <mergeCell ref="H33:J33"/>
    <mergeCell ref="B22:D22"/>
    <mergeCell ref="B23:D23"/>
    <mergeCell ref="C25:I26"/>
    <mergeCell ref="J25:J26"/>
    <mergeCell ref="C27:I27"/>
    <mergeCell ref="C28:I28"/>
    <mergeCell ref="C4:H4"/>
    <mergeCell ref="A6:B6"/>
    <mergeCell ref="C6:D6"/>
    <mergeCell ref="B19:D19"/>
    <mergeCell ref="B20:D20"/>
    <mergeCell ref="B21:D21"/>
  </mergeCells>
  <printOptions/>
  <pageMargins left="0.3937007874015748" right="0" top="0" bottom="0" header="0.5118110236220472" footer="0.5118110236220472"/>
  <pageSetup fitToHeight="0" fitToWidth="1" horizontalDpi="600" verticalDpi="600" orientation="portrait" scale="61" r:id="rId1"/>
  <rowBreaks count="2" manualBreakCount="2">
    <brk id="111" max="9" man="1"/>
    <brk id="22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352"/>
  <sheetViews>
    <sheetView view="pageBreakPreview" zoomScaleSheetLayoutView="100" zoomScalePageLayoutView="0" workbookViewId="0" topLeftCell="A224">
      <selection activeCell="H321" sqref="H321:J324"/>
    </sheetView>
  </sheetViews>
  <sheetFormatPr defaultColWidth="9.140625" defaultRowHeight="15"/>
  <cols>
    <col min="1" max="1" width="4.28125" style="2" customWidth="1"/>
    <col min="2" max="2" width="13.7109375" style="2" customWidth="1"/>
    <col min="3" max="3" width="16.7109375" style="2" customWidth="1"/>
    <col min="4" max="4" width="22.140625" style="2" customWidth="1"/>
    <col min="5" max="5" width="11.57421875" style="2" customWidth="1"/>
    <col min="6" max="6" width="18.00390625" style="2" customWidth="1"/>
    <col min="7" max="7" width="16.140625" style="2" customWidth="1"/>
    <col min="8" max="8" width="15.28125" style="2" customWidth="1"/>
    <col min="9" max="9" width="14.421875" style="2" customWidth="1"/>
    <col min="10" max="10" width="18.00390625" style="2" customWidth="1"/>
    <col min="11" max="11" width="19.421875" style="4" customWidth="1"/>
    <col min="12" max="12" width="9.140625" style="4" customWidth="1"/>
    <col min="13" max="13" width="13.421875" style="4" bestFit="1" customWidth="1"/>
    <col min="14" max="16384" width="9.140625" style="4" customWidth="1"/>
  </cols>
  <sheetData>
    <row r="1" spans="1:2" ht="12.75" hidden="1">
      <c r="A1" s="1"/>
      <c r="B1" s="1" t="s">
        <v>0</v>
      </c>
    </row>
    <row r="2" ht="12.75" hidden="1"/>
    <row r="3" spans="1:6" ht="12.75" hidden="1">
      <c r="A3" s="2" t="s">
        <v>1</v>
      </c>
      <c r="C3" s="325" t="s">
        <v>2</v>
      </c>
      <c r="D3" s="325"/>
      <c r="E3" s="325"/>
      <c r="F3" s="325"/>
    </row>
    <row r="4" spans="1:8" ht="12.75" hidden="1">
      <c r="A4" s="2" t="s">
        <v>3</v>
      </c>
      <c r="C4" s="335" t="s">
        <v>4</v>
      </c>
      <c r="D4" s="335"/>
      <c r="E4" s="335"/>
      <c r="F4" s="335"/>
      <c r="G4" s="335"/>
      <c r="H4" s="335"/>
    </row>
    <row r="5" ht="12.75" hidden="1"/>
    <row r="6" spans="1:5" ht="12.75" hidden="1">
      <c r="A6" s="335" t="s">
        <v>5</v>
      </c>
      <c r="B6" s="335"/>
      <c r="C6" s="336" t="s">
        <v>6</v>
      </c>
      <c r="D6" s="336"/>
      <c r="E6" s="325"/>
    </row>
    <row r="7" ht="12.75" hidden="1"/>
    <row r="8" ht="12.75" hidden="1"/>
    <row r="9" ht="12.75" hidden="1">
      <c r="A9" s="2" t="s">
        <v>7</v>
      </c>
    </row>
    <row r="10" ht="12.75" hidden="1"/>
    <row r="11" ht="12.75" hidden="1">
      <c r="A11" s="2" t="s">
        <v>8</v>
      </c>
    </row>
    <row r="12" ht="12.75" hidden="1"/>
    <row r="13" ht="12.75" hidden="1"/>
    <row r="14" ht="12.75" hidden="1">
      <c r="A14" s="2" t="s">
        <v>9</v>
      </c>
    </row>
    <row r="15" ht="12.75" hidden="1"/>
    <row r="16" ht="12.75" hidden="1">
      <c r="A16" s="2" t="s">
        <v>10</v>
      </c>
    </row>
    <row r="17" ht="12.75" hidden="1"/>
    <row r="18" ht="12.75" hidden="1"/>
    <row r="19" spans="1:8" ht="25.5" hidden="1">
      <c r="A19" s="324" t="s">
        <v>11</v>
      </c>
      <c r="B19" s="329" t="s">
        <v>12</v>
      </c>
      <c r="C19" s="329"/>
      <c r="D19" s="329"/>
      <c r="E19" s="6" t="s">
        <v>13</v>
      </c>
      <c r="F19" s="6" t="s">
        <v>14</v>
      </c>
      <c r="G19" s="6" t="s">
        <v>15</v>
      </c>
      <c r="H19" s="6" t="s">
        <v>16</v>
      </c>
    </row>
    <row r="20" spans="1:8" ht="12.75" hidden="1">
      <c r="A20" s="313"/>
      <c r="B20" s="329"/>
      <c r="C20" s="329"/>
      <c r="D20" s="329"/>
      <c r="E20" s="324"/>
      <c r="F20" s="313"/>
      <c r="G20" s="313"/>
      <c r="H20" s="313"/>
    </row>
    <row r="21" spans="1:8" ht="12.75" hidden="1">
      <c r="A21" s="313"/>
      <c r="B21" s="329" t="s">
        <v>6</v>
      </c>
      <c r="C21" s="329"/>
      <c r="D21" s="329"/>
      <c r="E21" s="324"/>
      <c r="F21" s="313"/>
      <c r="G21" s="313"/>
      <c r="H21" s="8"/>
    </row>
    <row r="22" spans="1:8" ht="12.75" hidden="1">
      <c r="A22" s="313"/>
      <c r="B22" s="329"/>
      <c r="C22" s="329"/>
      <c r="D22" s="329"/>
      <c r="E22" s="324"/>
      <c r="F22" s="313"/>
      <c r="G22" s="313"/>
      <c r="H22" s="313"/>
    </row>
    <row r="23" spans="1:8" ht="12.75" hidden="1">
      <c r="A23" s="313"/>
      <c r="B23" s="329"/>
      <c r="C23" s="329"/>
      <c r="D23" s="329"/>
      <c r="E23" s="324"/>
      <c r="F23" s="313"/>
      <c r="G23" s="313"/>
      <c r="H23" s="313"/>
    </row>
    <row r="24" spans="1:8" ht="12.75" hidden="1">
      <c r="A24" s="9"/>
      <c r="B24" s="10"/>
      <c r="C24" s="10"/>
      <c r="D24" s="10"/>
      <c r="E24" s="10"/>
      <c r="F24" s="9"/>
      <c r="G24" s="9"/>
      <c r="H24" s="9"/>
    </row>
    <row r="25" spans="1:10" ht="12.75" customHeight="1">
      <c r="A25" s="11"/>
      <c r="B25" s="11"/>
      <c r="C25" s="330" t="s">
        <v>218</v>
      </c>
      <c r="D25" s="330"/>
      <c r="E25" s="330"/>
      <c r="F25" s="330"/>
      <c r="G25" s="330"/>
      <c r="H25" s="330"/>
      <c r="I25" s="330"/>
      <c r="J25" s="331">
        <v>2</v>
      </c>
    </row>
    <row r="26" spans="1:10" ht="37.5" customHeight="1">
      <c r="A26" s="11"/>
      <c r="B26" s="11"/>
      <c r="C26" s="330"/>
      <c r="D26" s="330"/>
      <c r="E26" s="330"/>
      <c r="F26" s="330"/>
      <c r="G26" s="330"/>
      <c r="H26" s="330"/>
      <c r="I26" s="330"/>
      <c r="J26" s="332"/>
    </row>
    <row r="27" spans="1:10" s="13" customFormat="1" ht="28.5" customHeight="1">
      <c r="A27" s="12"/>
      <c r="B27" s="12"/>
      <c r="C27" s="333" t="s">
        <v>219</v>
      </c>
      <c r="D27" s="333"/>
      <c r="E27" s="333"/>
      <c r="F27" s="333"/>
      <c r="G27" s="333"/>
      <c r="H27" s="333"/>
      <c r="I27" s="333"/>
      <c r="J27" s="12"/>
    </row>
    <row r="28" spans="1:10" s="13" customFormat="1" ht="12.75">
      <c r="A28" s="323"/>
      <c r="B28" s="15"/>
      <c r="C28" s="334" t="s">
        <v>17</v>
      </c>
      <c r="D28" s="334"/>
      <c r="E28" s="334"/>
      <c r="F28" s="334"/>
      <c r="G28" s="334"/>
      <c r="H28" s="334"/>
      <c r="I28" s="334"/>
      <c r="J28" s="16"/>
    </row>
    <row r="29" spans="1:10" s="13" customFormat="1" ht="24.75" customHeight="1">
      <c r="A29" s="348" t="s">
        <v>18</v>
      </c>
      <c r="B29" s="348"/>
      <c r="C29" s="323"/>
      <c r="D29" s="323"/>
      <c r="E29" s="349" t="s">
        <v>19</v>
      </c>
      <c r="F29" s="349"/>
      <c r="G29" s="349"/>
      <c r="H29" s="323"/>
      <c r="I29" s="323"/>
      <c r="J29" s="16"/>
    </row>
    <row r="30" spans="1:10" s="13" customFormat="1" ht="15.75">
      <c r="A30" s="322"/>
      <c r="B30" s="322"/>
      <c r="C30" s="323"/>
      <c r="D30" s="323"/>
      <c r="E30" s="323"/>
      <c r="F30" s="323"/>
      <c r="G30" s="323"/>
      <c r="H30" s="323"/>
      <c r="I30" s="323"/>
      <c r="J30" s="16"/>
    </row>
    <row r="31" spans="1:10" s="13" customFormat="1" ht="12.75">
      <c r="A31" s="350" t="s">
        <v>20</v>
      </c>
      <c r="B31" s="350"/>
      <c r="C31" s="350"/>
      <c r="D31" s="350"/>
      <c r="E31" s="350"/>
      <c r="F31" s="350"/>
      <c r="G31" s="350"/>
      <c r="H31" s="350"/>
      <c r="I31" s="350"/>
      <c r="J31" s="350"/>
    </row>
    <row r="32" spans="1:10" s="13" customFormat="1" ht="12.75">
      <c r="A32" s="18"/>
      <c r="B32" s="18"/>
      <c r="C32" s="323"/>
      <c r="D32" s="323"/>
      <c r="E32" s="323"/>
      <c r="F32" s="323"/>
      <c r="G32" s="323"/>
      <c r="H32" s="323"/>
      <c r="I32" s="323"/>
      <c r="J32" s="16"/>
    </row>
    <row r="33" spans="1:10" s="13" customFormat="1" ht="12.75" customHeight="1">
      <c r="A33" s="351" t="s">
        <v>21</v>
      </c>
      <c r="B33" s="352"/>
      <c r="C33" s="351" t="s">
        <v>187</v>
      </c>
      <c r="D33" s="352"/>
      <c r="E33" s="352"/>
      <c r="F33" s="352"/>
      <c r="G33" s="355"/>
      <c r="H33" s="347" t="s">
        <v>193</v>
      </c>
      <c r="I33" s="347"/>
      <c r="J33" s="347"/>
    </row>
    <row r="34" spans="1:10" s="13" customFormat="1" ht="12.75" customHeight="1">
      <c r="A34" s="353"/>
      <c r="B34" s="354"/>
      <c r="C34" s="353"/>
      <c r="D34" s="354"/>
      <c r="E34" s="354"/>
      <c r="F34" s="354"/>
      <c r="G34" s="356"/>
      <c r="H34" s="19" t="s">
        <v>24</v>
      </c>
      <c r="I34" s="321" t="s">
        <v>25</v>
      </c>
      <c r="J34" s="321" t="s">
        <v>26</v>
      </c>
    </row>
    <row r="35" spans="1:10" s="13" customFormat="1" ht="17.25" customHeight="1">
      <c r="A35" s="337">
        <v>211</v>
      </c>
      <c r="B35" s="338"/>
      <c r="C35" s="339" t="s">
        <v>27</v>
      </c>
      <c r="D35" s="340"/>
      <c r="E35" s="340"/>
      <c r="F35" s="340"/>
      <c r="G35" s="341"/>
      <c r="H35" s="21">
        <v>315806</v>
      </c>
      <c r="I35" s="22">
        <v>315806</v>
      </c>
      <c r="J35" s="22">
        <v>315806</v>
      </c>
    </row>
    <row r="36" spans="1:10" s="13" customFormat="1" ht="12.75">
      <c r="A36" s="342" t="s">
        <v>28</v>
      </c>
      <c r="B36" s="343"/>
      <c r="C36" s="343"/>
      <c r="D36" s="343"/>
      <c r="E36" s="343"/>
      <c r="F36" s="343"/>
      <c r="G36" s="344"/>
      <c r="H36" s="23">
        <f>H35</f>
        <v>315806</v>
      </c>
      <c r="I36" s="23">
        <f>I35</f>
        <v>315806</v>
      </c>
      <c r="J36" s="23">
        <f>J35</f>
        <v>315806</v>
      </c>
    </row>
    <row r="37" spans="1:10" s="26" customFormat="1" ht="12.75">
      <c r="A37" s="24"/>
      <c r="B37" s="24"/>
      <c r="C37" s="24"/>
      <c r="D37" s="24"/>
      <c r="E37" s="24"/>
      <c r="F37" s="24"/>
      <c r="G37" s="24"/>
      <c r="H37" s="25"/>
      <c r="I37" s="25"/>
      <c r="J37" s="25"/>
    </row>
    <row r="38" spans="1:10" s="13" customFormat="1" ht="15.75" customHeight="1">
      <c r="A38" s="345" t="s">
        <v>29</v>
      </c>
      <c r="B38" s="345"/>
      <c r="C38" s="345"/>
      <c r="D38" s="345"/>
      <c r="E38" s="345"/>
      <c r="F38" s="345"/>
      <c r="G38" s="345"/>
      <c r="H38" s="345"/>
      <c r="I38" s="345"/>
      <c r="J38" s="345"/>
    </row>
    <row r="39" spans="1:10" s="13" customFormat="1" ht="15.75" customHeight="1">
      <c r="A39" s="345"/>
      <c r="B39" s="345"/>
      <c r="C39" s="345"/>
      <c r="D39" s="345"/>
      <c r="E39" s="345"/>
      <c r="F39" s="345"/>
      <c r="G39" s="345"/>
      <c r="H39" s="345"/>
      <c r="I39" s="345"/>
      <c r="J39" s="345"/>
    </row>
    <row r="40" spans="1:10" s="28" customFormat="1" ht="15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 s="13" customFormat="1" ht="12.75">
      <c r="A41" s="346" t="s">
        <v>21</v>
      </c>
      <c r="B41" s="346"/>
      <c r="C41" s="346" t="s">
        <v>187</v>
      </c>
      <c r="D41" s="346"/>
      <c r="E41" s="346"/>
      <c r="F41" s="346"/>
      <c r="G41" s="346"/>
      <c r="H41" s="347" t="s">
        <v>23</v>
      </c>
      <c r="I41" s="347"/>
      <c r="J41" s="347"/>
    </row>
    <row r="42" spans="1:10" s="13" customFormat="1" ht="17.25" customHeight="1">
      <c r="A42" s="346"/>
      <c r="B42" s="346"/>
      <c r="C42" s="346"/>
      <c r="D42" s="346"/>
      <c r="E42" s="346"/>
      <c r="F42" s="346"/>
      <c r="G42" s="346"/>
      <c r="H42" s="19" t="s">
        <v>24</v>
      </c>
      <c r="I42" s="321" t="s">
        <v>25</v>
      </c>
      <c r="J42" s="321" t="s">
        <v>26</v>
      </c>
    </row>
    <row r="43" spans="1:10" s="13" customFormat="1" ht="18.75" customHeight="1">
      <c r="A43" s="346">
        <v>213</v>
      </c>
      <c r="B43" s="346"/>
      <c r="C43" s="372" t="s">
        <v>30</v>
      </c>
      <c r="D43" s="372"/>
      <c r="E43" s="372"/>
      <c r="F43" s="372"/>
      <c r="G43" s="372"/>
      <c r="H43" s="21">
        <v>95374</v>
      </c>
      <c r="I43" s="22">
        <v>95374</v>
      </c>
      <c r="J43" s="22">
        <v>95374</v>
      </c>
    </row>
    <row r="44" spans="1:10" s="13" customFormat="1" ht="15" customHeight="1">
      <c r="A44" s="342" t="s">
        <v>31</v>
      </c>
      <c r="B44" s="343"/>
      <c r="C44" s="343"/>
      <c r="D44" s="343"/>
      <c r="E44" s="343"/>
      <c r="F44" s="343"/>
      <c r="G44" s="344"/>
      <c r="H44" s="29">
        <f>SUM(H43)</f>
        <v>95374</v>
      </c>
      <c r="I44" s="29">
        <f>SUM(I43)</f>
        <v>95374</v>
      </c>
      <c r="J44" s="29">
        <f>SUM(J43)</f>
        <v>95374</v>
      </c>
    </row>
    <row r="45" spans="1:10" s="13" customFormat="1" ht="18.75" customHeight="1">
      <c r="A45" s="373" t="s">
        <v>191</v>
      </c>
      <c r="B45" s="373"/>
      <c r="C45" s="373"/>
      <c r="D45" s="373"/>
      <c r="E45" s="373"/>
      <c r="F45" s="373"/>
      <c r="G45" s="373"/>
      <c r="H45" s="373"/>
      <c r="I45" s="373"/>
      <c r="J45" s="373"/>
    </row>
    <row r="46" spans="1:10" s="13" customFormat="1" ht="12.75">
      <c r="A46" s="350" t="s">
        <v>32</v>
      </c>
      <c r="B46" s="350"/>
      <c r="C46" s="350"/>
      <c r="D46" s="350"/>
      <c r="E46" s="350"/>
      <c r="F46" s="350"/>
      <c r="G46" s="350"/>
      <c r="H46" s="350"/>
      <c r="I46" s="350"/>
      <c r="J46" s="350"/>
    </row>
    <row r="47" spans="1:10" ht="20.25" customHeight="1">
      <c r="A47" s="303"/>
      <c r="B47" s="303"/>
      <c r="C47" s="303"/>
      <c r="D47" s="303"/>
      <c r="E47" s="303"/>
      <c r="F47" s="303"/>
      <c r="G47" s="303"/>
      <c r="H47" s="303"/>
      <c r="I47" s="303"/>
      <c r="J47" s="303"/>
    </row>
    <row r="48" spans="1:10" ht="18.75" customHeight="1">
      <c r="A48" s="371" t="s">
        <v>33</v>
      </c>
      <c r="B48" s="366" t="s">
        <v>21</v>
      </c>
      <c r="C48" s="369" t="s">
        <v>22</v>
      </c>
      <c r="D48" s="369" t="s">
        <v>187</v>
      </c>
      <c r="E48" s="371" t="s">
        <v>100</v>
      </c>
      <c r="F48" s="371" t="s">
        <v>205</v>
      </c>
      <c r="G48" s="371" t="s">
        <v>204</v>
      </c>
      <c r="H48" s="363" t="s">
        <v>23</v>
      </c>
      <c r="I48" s="364"/>
      <c r="J48" s="365"/>
    </row>
    <row r="49" spans="1:10" ht="34.5" customHeight="1">
      <c r="A49" s="371"/>
      <c r="B49" s="367"/>
      <c r="C49" s="374"/>
      <c r="D49" s="370"/>
      <c r="E49" s="371"/>
      <c r="F49" s="371"/>
      <c r="G49" s="371"/>
      <c r="H49" s="298" t="s">
        <v>24</v>
      </c>
      <c r="I49" s="298" t="s">
        <v>34</v>
      </c>
      <c r="J49" s="298" t="s">
        <v>35</v>
      </c>
    </row>
    <row r="50" spans="1:10" ht="36.75" customHeight="1" hidden="1">
      <c r="A50" s="299">
        <v>1</v>
      </c>
      <c r="B50" s="366">
        <v>212</v>
      </c>
      <c r="C50" s="366" t="s">
        <v>36</v>
      </c>
      <c r="D50" s="43" t="s">
        <v>37</v>
      </c>
      <c r="E50" s="70"/>
      <c r="F50" s="33"/>
      <c r="G50" s="34"/>
      <c r="H50" s="35">
        <f>(E50*F50)*G50</f>
        <v>0</v>
      </c>
      <c r="I50" s="36"/>
      <c r="J50" s="37"/>
    </row>
    <row r="51" spans="1:10" ht="41.25" customHeight="1" hidden="1">
      <c r="A51" s="299">
        <v>2</v>
      </c>
      <c r="B51" s="367"/>
      <c r="C51" s="367"/>
      <c r="D51" s="43" t="s">
        <v>38</v>
      </c>
      <c r="E51" s="70"/>
      <c r="F51" s="33"/>
      <c r="G51" s="38"/>
      <c r="H51" s="35">
        <f>(E51*F51)*G51</f>
        <v>0</v>
      </c>
      <c r="I51" s="39"/>
      <c r="J51" s="37"/>
    </row>
    <row r="52" spans="1:10" ht="43.5" customHeight="1" hidden="1">
      <c r="A52" s="299">
        <v>3</v>
      </c>
      <c r="B52" s="368"/>
      <c r="C52" s="368"/>
      <c r="D52" s="43" t="s">
        <v>192</v>
      </c>
      <c r="E52" s="70"/>
      <c r="F52" s="33"/>
      <c r="G52" s="40"/>
      <c r="H52" s="35">
        <f>(E52*F52)*G52</f>
        <v>0</v>
      </c>
      <c r="I52" s="38"/>
      <c r="J52" s="37"/>
    </row>
    <row r="53" spans="1:10" ht="42.75" customHeight="1" hidden="1">
      <c r="A53" s="299">
        <v>4</v>
      </c>
      <c r="B53" s="305">
        <v>222</v>
      </c>
      <c r="C53" s="314" t="s">
        <v>39</v>
      </c>
      <c r="D53" s="43" t="s">
        <v>40</v>
      </c>
      <c r="E53" s="70"/>
      <c r="F53" s="33"/>
      <c r="G53" s="40"/>
      <c r="H53" s="35">
        <f>(E53*F53)*G53</f>
        <v>0</v>
      </c>
      <c r="I53" s="38"/>
      <c r="J53" s="37"/>
    </row>
    <row r="54" spans="1:10" ht="42.75" customHeight="1" hidden="1">
      <c r="A54" s="299">
        <v>5</v>
      </c>
      <c r="B54" s="305">
        <v>226</v>
      </c>
      <c r="C54" s="314" t="s">
        <v>41</v>
      </c>
      <c r="D54" s="43" t="s">
        <v>42</v>
      </c>
      <c r="E54" s="70"/>
      <c r="F54" s="33"/>
      <c r="G54" s="40"/>
      <c r="H54" s="35">
        <f>(E54*F54)*G54</f>
        <v>0</v>
      </c>
      <c r="I54" s="38"/>
      <c r="J54" s="37"/>
    </row>
    <row r="55" spans="1:10" ht="39" customHeight="1" hidden="1">
      <c r="A55" s="299">
        <v>6</v>
      </c>
      <c r="B55" s="298">
        <v>290</v>
      </c>
      <c r="C55" s="43" t="s">
        <v>43</v>
      </c>
      <c r="D55" s="43" t="s">
        <v>44</v>
      </c>
      <c r="E55" s="70"/>
      <c r="F55" s="33"/>
      <c r="G55" s="40"/>
      <c r="H55" s="35">
        <f>(E55*F55)*G55</f>
        <v>0</v>
      </c>
      <c r="I55" s="38"/>
      <c r="J55" s="34"/>
    </row>
    <row r="56" spans="1:10" s="45" customFormat="1" ht="16.5" customHeight="1">
      <c r="A56" s="357" t="s">
        <v>45</v>
      </c>
      <c r="B56" s="358"/>
      <c r="C56" s="358"/>
      <c r="D56" s="358"/>
      <c r="E56" s="358"/>
      <c r="F56" s="358"/>
      <c r="G56" s="359"/>
      <c r="H56" s="44">
        <f>H50+H51+H52+H53+H54+H55</f>
        <v>0</v>
      </c>
      <c r="I56" s="44">
        <f>I50+I51+I52+I53+I54+I55</f>
        <v>0</v>
      </c>
      <c r="J56" s="44">
        <f>J50+J51+J52+J53+J54+J55</f>
        <v>0</v>
      </c>
    </row>
    <row r="57" spans="1:10" ht="15.75" customHeight="1">
      <c r="A57" s="360"/>
      <c r="B57" s="360"/>
      <c r="C57" s="360"/>
      <c r="D57" s="360"/>
      <c r="E57" s="360"/>
      <c r="F57" s="360"/>
      <c r="G57" s="360"/>
      <c r="H57" s="360"/>
      <c r="I57" s="360"/>
      <c r="J57" s="360"/>
    </row>
    <row r="58" spans="1:10" s="13" customFormat="1" ht="15.75" customHeight="1">
      <c r="A58" s="361" t="s">
        <v>46</v>
      </c>
      <c r="B58" s="361"/>
      <c r="C58" s="361"/>
      <c r="D58" s="361"/>
      <c r="E58" s="361"/>
      <c r="F58" s="361"/>
      <c r="G58" s="361"/>
      <c r="H58" s="361"/>
      <c r="I58" s="361"/>
      <c r="J58" s="361"/>
    </row>
    <row r="59" spans="1:10" ht="31.5" customHeight="1">
      <c r="A59" s="362"/>
      <c r="B59" s="362"/>
      <c r="C59" s="362"/>
      <c r="D59" s="362"/>
      <c r="E59" s="362"/>
      <c r="F59" s="362"/>
      <c r="G59" s="362"/>
      <c r="H59" s="362"/>
      <c r="I59" s="362"/>
      <c r="J59" s="362"/>
    </row>
    <row r="60" spans="1:10" ht="18.75" customHeight="1">
      <c r="A60" s="371" t="s">
        <v>33</v>
      </c>
      <c r="B60" s="366" t="s">
        <v>21</v>
      </c>
      <c r="C60" s="369" t="s">
        <v>22</v>
      </c>
      <c r="D60" s="371" t="s">
        <v>187</v>
      </c>
      <c r="E60" s="371" t="s">
        <v>100</v>
      </c>
      <c r="F60" s="371" t="s">
        <v>206</v>
      </c>
      <c r="G60" s="371" t="s">
        <v>207</v>
      </c>
      <c r="H60" s="371" t="s">
        <v>193</v>
      </c>
      <c r="I60" s="371"/>
      <c r="J60" s="371"/>
    </row>
    <row r="61" spans="1:10" ht="20.25" customHeight="1">
      <c r="A61" s="371"/>
      <c r="B61" s="367"/>
      <c r="C61" s="374"/>
      <c r="D61" s="371"/>
      <c r="E61" s="371"/>
      <c r="F61" s="371"/>
      <c r="G61" s="371"/>
      <c r="H61" s="298" t="s">
        <v>24</v>
      </c>
      <c r="I61" s="298" t="s">
        <v>34</v>
      </c>
      <c r="J61" s="307" t="s">
        <v>35</v>
      </c>
    </row>
    <row r="62" spans="1:10" ht="39" customHeight="1" hidden="1">
      <c r="A62" s="299">
        <v>1</v>
      </c>
      <c r="B62" s="298">
        <v>290</v>
      </c>
      <c r="C62" s="43" t="s">
        <v>43</v>
      </c>
      <c r="D62" s="70" t="s">
        <v>44</v>
      </c>
      <c r="E62" s="70"/>
      <c r="F62" s="33"/>
      <c r="G62" s="40"/>
      <c r="H62" s="35">
        <f>(E62*F62)*G62</f>
        <v>0</v>
      </c>
      <c r="I62" s="38"/>
      <c r="J62" s="34"/>
    </row>
    <row r="63" spans="1:10" s="45" customFormat="1" ht="16.5" customHeight="1">
      <c r="A63" s="357" t="s">
        <v>47</v>
      </c>
      <c r="B63" s="358"/>
      <c r="C63" s="358"/>
      <c r="D63" s="358"/>
      <c r="E63" s="358"/>
      <c r="F63" s="358"/>
      <c r="G63" s="359"/>
      <c r="H63" s="44">
        <f>H62</f>
        <v>0</v>
      </c>
      <c r="I63" s="44">
        <f>I62</f>
        <v>0</v>
      </c>
      <c r="J63" s="44">
        <f>J62</f>
        <v>0</v>
      </c>
    </row>
    <row r="64" spans="1:10" s="45" customFormat="1" ht="16.5" customHeight="1">
      <c r="A64" s="47"/>
      <c r="B64" s="47"/>
      <c r="C64" s="47"/>
      <c r="D64" s="48"/>
      <c r="E64" s="48"/>
      <c r="F64" s="47"/>
      <c r="G64" s="47"/>
      <c r="H64" s="47"/>
      <c r="I64" s="2"/>
      <c r="J64" s="2"/>
    </row>
    <row r="65" spans="1:10" s="45" customFormat="1" ht="16.5" customHeight="1">
      <c r="A65" s="361" t="s">
        <v>48</v>
      </c>
      <c r="B65" s="361"/>
      <c r="C65" s="361"/>
      <c r="D65" s="361"/>
      <c r="E65" s="361"/>
      <c r="F65" s="361"/>
      <c r="G65" s="361"/>
      <c r="H65" s="361"/>
      <c r="I65" s="361"/>
      <c r="J65" s="361"/>
    </row>
    <row r="66" spans="1:10" s="45" customFormat="1" ht="16.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</row>
    <row r="67" spans="1:10" ht="18.75" customHeight="1">
      <c r="A67" s="371" t="s">
        <v>33</v>
      </c>
      <c r="B67" s="366" t="s">
        <v>21</v>
      </c>
      <c r="C67" s="369" t="s">
        <v>22</v>
      </c>
      <c r="D67" s="366" t="s">
        <v>187</v>
      </c>
      <c r="E67" s="371" t="s">
        <v>100</v>
      </c>
      <c r="F67" s="371" t="s">
        <v>206</v>
      </c>
      <c r="G67" s="371" t="s">
        <v>207</v>
      </c>
      <c r="H67" s="363" t="s">
        <v>193</v>
      </c>
      <c r="I67" s="364"/>
      <c r="J67" s="365"/>
    </row>
    <row r="68" spans="1:10" ht="20.25" customHeight="1">
      <c r="A68" s="371"/>
      <c r="B68" s="367"/>
      <c r="C68" s="374"/>
      <c r="D68" s="368"/>
      <c r="E68" s="371"/>
      <c r="F68" s="371"/>
      <c r="G68" s="371"/>
      <c r="H68" s="298" t="s">
        <v>24</v>
      </c>
      <c r="I68" s="298" t="s">
        <v>34</v>
      </c>
      <c r="J68" s="307" t="s">
        <v>35</v>
      </c>
    </row>
    <row r="69" spans="1:10" ht="61.5" customHeight="1" hidden="1">
      <c r="A69" s="299">
        <v>1</v>
      </c>
      <c r="B69" s="298">
        <v>290</v>
      </c>
      <c r="C69" s="43" t="s">
        <v>43</v>
      </c>
      <c r="D69" s="43" t="s">
        <v>49</v>
      </c>
      <c r="E69" s="70"/>
      <c r="F69" s="33"/>
      <c r="G69" s="40"/>
      <c r="H69" s="35">
        <f>(E69*F69)*G69</f>
        <v>0</v>
      </c>
      <c r="I69" s="38"/>
      <c r="J69" s="34"/>
    </row>
    <row r="70" spans="1:10" s="45" customFormat="1" ht="16.5" customHeight="1">
      <c r="A70" s="357" t="s">
        <v>50</v>
      </c>
      <c r="B70" s="358"/>
      <c r="C70" s="358"/>
      <c r="D70" s="358"/>
      <c r="E70" s="358"/>
      <c r="F70" s="358"/>
      <c r="G70" s="359"/>
      <c r="H70" s="44">
        <f>H69</f>
        <v>0</v>
      </c>
      <c r="I70" s="44">
        <f>I69</f>
        <v>0</v>
      </c>
      <c r="J70" s="44">
        <f>J69</f>
        <v>0</v>
      </c>
    </row>
    <row r="71" spans="1:10" s="45" customFormat="1" ht="16.5" customHeight="1">
      <c r="A71" s="47"/>
      <c r="B71" s="47"/>
      <c r="C71" s="47"/>
      <c r="D71" s="48"/>
      <c r="E71" s="48"/>
      <c r="F71" s="47"/>
      <c r="G71" s="47"/>
      <c r="H71" s="47"/>
      <c r="I71" s="2"/>
      <c r="J71" s="2"/>
    </row>
    <row r="72" spans="1:10" s="45" customFormat="1" ht="16.5" customHeight="1">
      <c r="A72" s="361" t="s">
        <v>51</v>
      </c>
      <c r="B72" s="361"/>
      <c r="C72" s="361"/>
      <c r="D72" s="361"/>
      <c r="E72" s="361"/>
      <c r="F72" s="361"/>
      <c r="G72" s="361"/>
      <c r="H72" s="361"/>
      <c r="I72" s="361"/>
      <c r="J72" s="361"/>
    </row>
    <row r="73" spans="1:10" s="45" customFormat="1" ht="16.5" customHeight="1">
      <c r="A73" s="361"/>
      <c r="B73" s="361"/>
      <c r="C73" s="361"/>
      <c r="D73" s="361"/>
      <c r="E73" s="361"/>
      <c r="F73" s="361"/>
      <c r="G73" s="361"/>
      <c r="H73" s="361"/>
      <c r="I73" s="361"/>
      <c r="J73" s="361"/>
    </row>
    <row r="74" spans="1:10" s="45" customFormat="1" ht="30.75" customHeight="1">
      <c r="A74" s="361"/>
      <c r="B74" s="361"/>
      <c r="C74" s="361"/>
      <c r="D74" s="361"/>
      <c r="E74" s="361"/>
      <c r="F74" s="361"/>
      <c r="G74" s="361"/>
      <c r="H74" s="361"/>
      <c r="I74" s="361"/>
      <c r="J74" s="361"/>
    </row>
    <row r="75" spans="1:10" s="45" customFormat="1" ht="16.5" customHeight="1">
      <c r="A75" s="301"/>
      <c r="B75" s="301"/>
      <c r="C75" s="301"/>
      <c r="D75" s="301"/>
      <c r="E75" s="301"/>
      <c r="F75" s="301"/>
      <c r="G75" s="301"/>
      <c r="H75" s="301"/>
      <c r="I75" s="301"/>
      <c r="J75" s="301"/>
    </row>
    <row r="76" spans="1:10" s="45" customFormat="1" ht="16.5" customHeight="1">
      <c r="A76" s="371" t="s">
        <v>33</v>
      </c>
      <c r="B76" s="366" t="s">
        <v>21</v>
      </c>
      <c r="C76" s="369" t="s">
        <v>22</v>
      </c>
      <c r="D76" s="371" t="s">
        <v>187</v>
      </c>
      <c r="E76" s="371"/>
      <c r="F76" s="371" t="s">
        <v>72</v>
      </c>
      <c r="G76" s="371" t="s">
        <v>208</v>
      </c>
      <c r="H76" s="363" t="s">
        <v>193</v>
      </c>
      <c r="I76" s="364"/>
      <c r="J76" s="365"/>
    </row>
    <row r="77" spans="1:10" s="45" customFormat="1" ht="16.5" customHeight="1">
      <c r="A77" s="371"/>
      <c r="B77" s="367"/>
      <c r="C77" s="374"/>
      <c r="D77" s="371"/>
      <c r="E77" s="371"/>
      <c r="F77" s="371"/>
      <c r="G77" s="371"/>
      <c r="H77" s="298" t="s">
        <v>24</v>
      </c>
      <c r="I77" s="298" t="s">
        <v>34</v>
      </c>
      <c r="J77" s="307" t="s">
        <v>35</v>
      </c>
    </row>
    <row r="78" spans="1:10" s="45" customFormat="1" ht="71.25" customHeight="1" hidden="1">
      <c r="A78" s="299">
        <v>1</v>
      </c>
      <c r="B78" s="298">
        <v>290</v>
      </c>
      <c r="C78" s="43" t="s">
        <v>43</v>
      </c>
      <c r="D78" s="363" t="s">
        <v>52</v>
      </c>
      <c r="E78" s="365"/>
      <c r="F78" s="33"/>
      <c r="G78" s="40"/>
      <c r="H78" s="35">
        <f>F78*G78</f>
        <v>0</v>
      </c>
      <c r="I78" s="38"/>
      <c r="J78" s="34"/>
    </row>
    <row r="79" spans="1:10" s="45" customFormat="1" ht="16.5" customHeight="1">
      <c r="A79" s="357" t="s">
        <v>53</v>
      </c>
      <c r="B79" s="358"/>
      <c r="C79" s="358"/>
      <c r="D79" s="358"/>
      <c r="E79" s="358"/>
      <c r="F79" s="358"/>
      <c r="G79" s="359"/>
      <c r="H79" s="44">
        <f>H78</f>
        <v>0</v>
      </c>
      <c r="I79" s="44">
        <f>I78</f>
        <v>0</v>
      </c>
      <c r="J79" s="44">
        <f>J78</f>
        <v>0</v>
      </c>
    </row>
    <row r="80" spans="1:10" s="45" customFormat="1" ht="16.5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</row>
    <row r="81" spans="1:10" s="45" customFormat="1" ht="16.5" customHeight="1">
      <c r="A81" s="361" t="s">
        <v>54</v>
      </c>
      <c r="B81" s="361"/>
      <c r="C81" s="361"/>
      <c r="D81" s="361"/>
      <c r="E81" s="361"/>
      <c r="F81" s="361"/>
      <c r="G81" s="361"/>
      <c r="H81" s="361"/>
      <c r="I81" s="361"/>
      <c r="J81" s="377"/>
    </row>
    <row r="82" spans="1:10" s="45" customFormat="1" ht="16.5" customHeight="1">
      <c r="A82" s="301"/>
      <c r="B82" s="301"/>
      <c r="C82" s="301"/>
      <c r="D82" s="301"/>
      <c r="E82" s="301"/>
      <c r="F82" s="301"/>
      <c r="G82" s="301"/>
      <c r="H82" s="301"/>
      <c r="I82" s="301"/>
      <c r="J82" s="301"/>
    </row>
    <row r="83" spans="1:10" s="45" customFormat="1" ht="16.5" customHeight="1">
      <c r="A83" s="371" t="s">
        <v>33</v>
      </c>
      <c r="B83" s="366" t="s">
        <v>21</v>
      </c>
      <c r="C83" s="369" t="s">
        <v>22</v>
      </c>
      <c r="D83" s="371" t="s">
        <v>187</v>
      </c>
      <c r="E83" s="371"/>
      <c r="F83" s="371" t="s">
        <v>55</v>
      </c>
      <c r="G83" s="371" t="s">
        <v>56</v>
      </c>
      <c r="H83" s="363" t="s">
        <v>193</v>
      </c>
      <c r="I83" s="364"/>
      <c r="J83" s="365"/>
    </row>
    <row r="84" spans="1:10" s="45" customFormat="1" ht="34.5" customHeight="1">
      <c r="A84" s="371"/>
      <c r="B84" s="367"/>
      <c r="C84" s="374"/>
      <c r="D84" s="371"/>
      <c r="E84" s="371"/>
      <c r="F84" s="371"/>
      <c r="G84" s="371"/>
      <c r="H84" s="298" t="s">
        <v>24</v>
      </c>
      <c r="I84" s="298" t="s">
        <v>34</v>
      </c>
      <c r="J84" s="307" t="s">
        <v>35</v>
      </c>
    </row>
    <row r="85" spans="1:10" s="45" customFormat="1" ht="28.5" customHeight="1" hidden="1">
      <c r="A85" s="299">
        <v>1</v>
      </c>
      <c r="B85" s="371">
        <v>290</v>
      </c>
      <c r="C85" s="43" t="s">
        <v>43</v>
      </c>
      <c r="D85" s="375" t="s">
        <v>57</v>
      </c>
      <c r="E85" s="376"/>
      <c r="F85" s="52"/>
      <c r="G85" s="53">
        <v>0.001</v>
      </c>
      <c r="H85" s="35">
        <f>F85*G85</f>
        <v>0</v>
      </c>
      <c r="I85" s="38"/>
      <c r="J85" s="34"/>
    </row>
    <row r="86" spans="1:10" s="45" customFormat="1" ht="28.5" customHeight="1" hidden="1">
      <c r="A86" s="299">
        <v>2</v>
      </c>
      <c r="B86" s="371"/>
      <c r="C86" s="43" t="s">
        <v>43</v>
      </c>
      <c r="D86" s="375" t="s">
        <v>58</v>
      </c>
      <c r="E86" s="376"/>
      <c r="F86" s="52"/>
      <c r="G86" s="53">
        <v>0.015</v>
      </c>
      <c r="H86" s="35">
        <f>F86*G86</f>
        <v>0</v>
      </c>
      <c r="I86" s="38"/>
      <c r="J86" s="34"/>
    </row>
    <row r="87" spans="1:10" s="45" customFormat="1" ht="16.5" customHeight="1">
      <c r="A87" s="357" t="s">
        <v>59</v>
      </c>
      <c r="B87" s="358"/>
      <c r="C87" s="358"/>
      <c r="D87" s="358"/>
      <c r="E87" s="358"/>
      <c r="F87" s="358"/>
      <c r="G87" s="359"/>
      <c r="H87" s="44">
        <f>H85+H86</f>
        <v>0</v>
      </c>
      <c r="I87" s="44">
        <f>I85</f>
        <v>0</v>
      </c>
      <c r="J87" s="44">
        <f>J85</f>
        <v>0</v>
      </c>
    </row>
    <row r="88" spans="1:10" s="45" customFormat="1" ht="21.75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</row>
    <row r="89" spans="1:10" s="45" customFormat="1" ht="16.5" customHeight="1">
      <c r="A89" s="361" t="s">
        <v>60</v>
      </c>
      <c r="B89" s="361"/>
      <c r="C89" s="361"/>
      <c r="D89" s="361"/>
      <c r="E89" s="361"/>
      <c r="F89" s="361"/>
      <c r="G89" s="361"/>
      <c r="H89" s="361"/>
      <c r="I89" s="361"/>
      <c r="J89" s="377"/>
    </row>
    <row r="90" spans="1:10" s="45" customFormat="1" ht="16.5" customHeight="1">
      <c r="A90" s="301"/>
      <c r="B90" s="301"/>
      <c r="C90" s="301"/>
      <c r="D90" s="301"/>
      <c r="E90" s="301"/>
      <c r="F90" s="301"/>
      <c r="G90" s="301"/>
      <c r="H90" s="301"/>
      <c r="I90" s="301"/>
      <c r="J90" s="301"/>
    </row>
    <row r="91" spans="1:10" s="45" customFormat="1" ht="16.5" customHeight="1">
      <c r="A91" s="371" t="s">
        <v>33</v>
      </c>
      <c r="B91" s="366" t="s">
        <v>21</v>
      </c>
      <c r="C91" s="369" t="s">
        <v>22</v>
      </c>
      <c r="D91" s="371" t="s">
        <v>187</v>
      </c>
      <c r="E91" s="371"/>
      <c r="F91" s="382" t="s">
        <v>61</v>
      </c>
      <c r="G91" s="366" t="s">
        <v>62</v>
      </c>
      <c r="H91" s="363" t="s">
        <v>193</v>
      </c>
      <c r="I91" s="364"/>
      <c r="J91" s="365"/>
    </row>
    <row r="92" spans="1:10" s="45" customFormat="1" ht="28.5" customHeight="1">
      <c r="A92" s="371"/>
      <c r="B92" s="367"/>
      <c r="C92" s="374"/>
      <c r="D92" s="371"/>
      <c r="E92" s="371"/>
      <c r="F92" s="383"/>
      <c r="G92" s="368"/>
      <c r="H92" s="298" t="s">
        <v>24</v>
      </c>
      <c r="I92" s="298" t="s">
        <v>63</v>
      </c>
      <c r="J92" s="307" t="s">
        <v>35</v>
      </c>
    </row>
    <row r="93" spans="1:10" ht="35.25" customHeight="1" hidden="1">
      <c r="A93" s="299">
        <v>1</v>
      </c>
      <c r="B93" s="366">
        <v>290</v>
      </c>
      <c r="C93" s="43" t="s">
        <v>43</v>
      </c>
      <c r="D93" s="379" t="s">
        <v>64</v>
      </c>
      <c r="E93" s="379"/>
      <c r="F93" s="54"/>
      <c r="G93" s="55"/>
      <c r="H93" s="40"/>
      <c r="I93" s="38"/>
      <c r="J93" s="34"/>
    </row>
    <row r="94" spans="1:10" ht="35.25" customHeight="1" hidden="1">
      <c r="A94" s="299">
        <v>2</v>
      </c>
      <c r="B94" s="367"/>
      <c r="C94" s="43" t="s">
        <v>43</v>
      </c>
      <c r="D94" s="380" t="s">
        <v>65</v>
      </c>
      <c r="E94" s="381"/>
      <c r="F94" s="36" t="s">
        <v>66</v>
      </c>
      <c r="G94" s="56" t="s">
        <v>66</v>
      </c>
      <c r="H94" s="40"/>
      <c r="I94" s="38"/>
      <c r="J94" s="34"/>
    </row>
    <row r="95" spans="1:10" ht="37.5" customHeight="1">
      <c r="A95" s="299">
        <v>3</v>
      </c>
      <c r="B95" s="368"/>
      <c r="C95" s="43" t="s">
        <v>43</v>
      </c>
      <c r="D95" s="380" t="s">
        <v>293</v>
      </c>
      <c r="E95" s="381"/>
      <c r="F95" s="36" t="s">
        <v>66</v>
      </c>
      <c r="G95" s="56" t="s">
        <v>66</v>
      </c>
      <c r="H95" s="40">
        <v>4000</v>
      </c>
      <c r="I95" s="38"/>
      <c r="J95" s="34"/>
    </row>
    <row r="96" spans="1:10" ht="20.25" customHeight="1">
      <c r="A96" s="357" t="s">
        <v>67</v>
      </c>
      <c r="B96" s="358"/>
      <c r="C96" s="358"/>
      <c r="D96" s="358"/>
      <c r="E96" s="358"/>
      <c r="F96" s="358"/>
      <c r="G96" s="359"/>
      <c r="H96" s="57">
        <f>SUM(H93:H95)</f>
        <v>4000</v>
      </c>
      <c r="I96" s="57">
        <f>SUM(I93:I95)</f>
        <v>0</v>
      </c>
      <c r="J96" s="57">
        <f>SUM(J93:J95)</f>
        <v>0</v>
      </c>
    </row>
    <row r="97" spans="1:10" ht="15.75" customHeight="1">
      <c r="A97" s="58"/>
      <c r="B97" s="58"/>
      <c r="C97" s="58"/>
      <c r="D97" s="58"/>
      <c r="E97" s="58"/>
      <c r="F97" s="59"/>
      <c r="G97" s="60"/>
      <c r="H97" s="60"/>
      <c r="I97" s="60"/>
      <c r="J97" s="60"/>
    </row>
    <row r="98" spans="1:10" ht="18" customHeight="1">
      <c r="A98" s="361" t="s">
        <v>68</v>
      </c>
      <c r="B98" s="361"/>
      <c r="C98" s="361"/>
      <c r="D98" s="361"/>
      <c r="E98" s="361"/>
      <c r="F98" s="361"/>
      <c r="G98" s="361"/>
      <c r="H98" s="361"/>
      <c r="I98" s="361"/>
      <c r="J98" s="377"/>
    </row>
    <row r="99" spans="1:10" ht="17.25" customHeight="1">
      <c r="A99" s="378"/>
      <c r="B99" s="378"/>
      <c r="C99" s="378"/>
      <c r="D99" s="378"/>
      <c r="E99" s="378"/>
      <c r="F99" s="378"/>
      <c r="G99" s="378"/>
      <c r="H99" s="378"/>
      <c r="I99" s="378"/>
      <c r="J99" s="378"/>
    </row>
    <row r="100" spans="1:10" ht="20.25" customHeight="1">
      <c r="A100" s="371" t="s">
        <v>33</v>
      </c>
      <c r="B100" s="366" t="s">
        <v>21</v>
      </c>
      <c r="C100" s="369" t="s">
        <v>22</v>
      </c>
      <c r="D100" s="369" t="s">
        <v>215</v>
      </c>
      <c r="E100" s="385"/>
      <c r="F100" s="385"/>
      <c r="G100" s="382"/>
      <c r="H100" s="363" t="s">
        <v>193</v>
      </c>
      <c r="I100" s="364"/>
      <c r="J100" s="365"/>
    </row>
    <row r="101" spans="1:10" ht="20.25" customHeight="1">
      <c r="A101" s="371"/>
      <c r="B101" s="367"/>
      <c r="C101" s="374"/>
      <c r="D101" s="370"/>
      <c r="E101" s="388"/>
      <c r="F101" s="388"/>
      <c r="G101" s="383"/>
      <c r="H101" s="298" t="s">
        <v>24</v>
      </c>
      <c r="I101" s="298" t="s">
        <v>24</v>
      </c>
      <c r="J101" s="307" t="s">
        <v>35</v>
      </c>
    </row>
    <row r="102" spans="1:10" ht="20.25" customHeight="1" hidden="1">
      <c r="A102" s="299">
        <v>1</v>
      </c>
      <c r="B102" s="298">
        <v>290</v>
      </c>
      <c r="C102" s="43" t="s">
        <v>43</v>
      </c>
      <c r="D102" s="61" t="s">
        <v>69</v>
      </c>
      <c r="E102" s="54"/>
      <c r="F102" s="54"/>
      <c r="G102" s="55"/>
      <c r="H102" s="40"/>
      <c r="I102" s="38"/>
      <c r="J102" s="34"/>
    </row>
    <row r="103" spans="1:10" ht="21" customHeight="1">
      <c r="A103" s="357" t="s">
        <v>70</v>
      </c>
      <c r="B103" s="358"/>
      <c r="C103" s="358"/>
      <c r="D103" s="358"/>
      <c r="E103" s="358"/>
      <c r="F103" s="358"/>
      <c r="G103" s="359"/>
      <c r="H103" s="57">
        <f>SUM(H100)</f>
        <v>0</v>
      </c>
      <c r="I103" s="57">
        <f>SUM(I100)</f>
        <v>0</v>
      </c>
      <c r="J103" s="57">
        <f>SUM(J100)</f>
        <v>0</v>
      </c>
    </row>
    <row r="104" spans="1:10" ht="29.25" customHeight="1">
      <c r="A104" s="47"/>
      <c r="B104" s="317"/>
      <c r="C104" s="63"/>
      <c r="D104" s="64"/>
      <c r="E104" s="64"/>
      <c r="F104" s="64"/>
      <c r="G104" s="65"/>
      <c r="H104" s="66"/>
      <c r="I104" s="67"/>
      <c r="J104" s="68"/>
    </row>
    <row r="105" spans="1:10" ht="33.75" customHeight="1">
      <c r="A105" s="361" t="s">
        <v>71</v>
      </c>
      <c r="B105" s="361"/>
      <c r="C105" s="361"/>
      <c r="D105" s="361"/>
      <c r="E105" s="361"/>
      <c r="F105" s="361"/>
      <c r="G105" s="361"/>
      <c r="H105" s="361"/>
      <c r="I105" s="361"/>
      <c r="J105" s="377"/>
    </row>
    <row r="106" spans="1:10" ht="18" customHeight="1">
      <c r="A106" s="301"/>
      <c r="B106" s="301"/>
      <c r="C106" s="301"/>
      <c r="D106" s="301"/>
      <c r="E106" s="301"/>
      <c r="F106" s="301"/>
      <c r="G106" s="301"/>
      <c r="H106" s="301"/>
      <c r="I106" s="301"/>
      <c r="J106" s="301"/>
    </row>
    <row r="107" spans="1:10" ht="33.75" customHeight="1">
      <c r="A107" s="371" t="s">
        <v>33</v>
      </c>
      <c r="B107" s="366" t="s">
        <v>21</v>
      </c>
      <c r="C107" s="369" t="s">
        <v>22</v>
      </c>
      <c r="D107" s="371" t="s">
        <v>216</v>
      </c>
      <c r="E107" s="371" t="s">
        <v>195</v>
      </c>
      <c r="F107" s="371" t="s">
        <v>72</v>
      </c>
      <c r="G107" s="371" t="s">
        <v>73</v>
      </c>
      <c r="H107" s="363" t="s">
        <v>193</v>
      </c>
      <c r="I107" s="364"/>
      <c r="J107" s="365"/>
    </row>
    <row r="108" spans="1:10" ht="33.75" customHeight="1">
      <c r="A108" s="371"/>
      <c r="B108" s="367"/>
      <c r="C108" s="374"/>
      <c r="D108" s="371"/>
      <c r="E108" s="371"/>
      <c r="F108" s="371"/>
      <c r="G108" s="371"/>
      <c r="H108" s="298" t="s">
        <v>24</v>
      </c>
      <c r="I108" s="298" t="s">
        <v>34</v>
      </c>
      <c r="J108" s="307" t="s">
        <v>35</v>
      </c>
    </row>
    <row r="109" spans="1:10" ht="40.5" customHeight="1" hidden="1">
      <c r="A109" s="299">
        <v>1</v>
      </c>
      <c r="B109" s="298">
        <v>225</v>
      </c>
      <c r="C109" s="292" t="s">
        <v>74</v>
      </c>
      <c r="D109" s="70" t="s">
        <v>75</v>
      </c>
      <c r="E109" s="71"/>
      <c r="F109" s="33"/>
      <c r="G109" s="40"/>
      <c r="H109" s="35">
        <f>F109*G109</f>
        <v>0</v>
      </c>
      <c r="I109" s="38"/>
      <c r="J109" s="34"/>
    </row>
    <row r="110" spans="1:10" ht="26.25" customHeight="1" hidden="1">
      <c r="A110" s="299">
        <v>2</v>
      </c>
      <c r="B110" s="298">
        <v>226</v>
      </c>
      <c r="C110" s="292" t="s">
        <v>41</v>
      </c>
      <c r="D110" s="70" t="s">
        <v>76</v>
      </c>
      <c r="E110" s="71"/>
      <c r="F110" s="33"/>
      <c r="G110" s="40"/>
      <c r="H110" s="35">
        <f>F110*G110</f>
        <v>0</v>
      </c>
      <c r="I110" s="38"/>
      <c r="J110" s="34"/>
    </row>
    <row r="111" spans="1:10" ht="23.25" customHeight="1">
      <c r="A111" s="357" t="s">
        <v>77</v>
      </c>
      <c r="B111" s="358"/>
      <c r="C111" s="358"/>
      <c r="D111" s="358"/>
      <c r="E111" s="358"/>
      <c r="F111" s="358"/>
      <c r="G111" s="359"/>
      <c r="H111" s="44">
        <f>SUM(H109:H110)</f>
        <v>0</v>
      </c>
      <c r="I111" s="44">
        <f>SUM(I109:I110)</f>
        <v>0</v>
      </c>
      <c r="J111" s="44">
        <f>SUM(J109:J110)</f>
        <v>0</v>
      </c>
    </row>
    <row r="112" spans="1:10" ht="23.25" customHeight="1">
      <c r="A112" s="301"/>
      <c r="B112" s="301"/>
      <c r="C112" s="301"/>
      <c r="D112" s="301"/>
      <c r="E112" s="301"/>
      <c r="F112" s="301"/>
      <c r="G112" s="301"/>
      <c r="H112" s="301"/>
      <c r="I112" s="301"/>
      <c r="J112" s="301"/>
    </row>
    <row r="113" spans="1:10" ht="35.25" customHeight="1">
      <c r="A113" s="361" t="s">
        <v>78</v>
      </c>
      <c r="B113" s="361"/>
      <c r="C113" s="361"/>
      <c r="D113" s="361"/>
      <c r="E113" s="361"/>
      <c r="F113" s="361"/>
      <c r="G113" s="361"/>
      <c r="H113" s="361"/>
      <c r="I113" s="361"/>
      <c r="J113" s="361"/>
    </row>
    <row r="114" spans="1:10" ht="23.25" customHeight="1">
      <c r="A114" s="301"/>
      <c r="B114" s="301"/>
      <c r="C114" s="301"/>
      <c r="D114" s="301"/>
      <c r="E114" s="301"/>
      <c r="F114" s="301"/>
      <c r="G114" s="301"/>
      <c r="H114" s="301"/>
      <c r="I114" s="301"/>
      <c r="J114" s="301"/>
    </row>
    <row r="115" spans="1:10" ht="23.25" customHeight="1">
      <c r="A115" s="371" t="s">
        <v>33</v>
      </c>
      <c r="B115" s="366" t="s">
        <v>21</v>
      </c>
      <c r="C115" s="369" t="s">
        <v>22</v>
      </c>
      <c r="D115" s="371" t="s">
        <v>215</v>
      </c>
      <c r="E115" s="371" t="s">
        <v>195</v>
      </c>
      <c r="F115" s="371" t="s">
        <v>72</v>
      </c>
      <c r="G115" s="371" t="s">
        <v>73</v>
      </c>
      <c r="H115" s="363" t="s">
        <v>193</v>
      </c>
      <c r="I115" s="364"/>
      <c r="J115" s="365"/>
    </row>
    <row r="116" spans="1:10" ht="33.75" customHeight="1">
      <c r="A116" s="371"/>
      <c r="B116" s="367"/>
      <c r="C116" s="374"/>
      <c r="D116" s="371"/>
      <c r="E116" s="371"/>
      <c r="F116" s="371"/>
      <c r="G116" s="371"/>
      <c r="H116" s="298" t="s">
        <v>24</v>
      </c>
      <c r="I116" s="298" t="s">
        <v>63</v>
      </c>
      <c r="J116" s="307" t="s">
        <v>35</v>
      </c>
    </row>
    <row r="117" spans="1:10" ht="39" customHeight="1" hidden="1">
      <c r="A117" s="299">
        <v>1</v>
      </c>
      <c r="B117" s="298">
        <v>226</v>
      </c>
      <c r="C117" s="292" t="s">
        <v>41</v>
      </c>
      <c r="D117" s="70"/>
      <c r="E117" s="71"/>
      <c r="F117" s="33"/>
      <c r="G117" s="40"/>
      <c r="H117" s="35">
        <f>G117*F117</f>
        <v>0</v>
      </c>
      <c r="I117" s="38"/>
      <c r="J117" s="34"/>
    </row>
    <row r="118" spans="1:10" ht="33.75" customHeight="1">
      <c r="A118" s="357" t="s">
        <v>79</v>
      </c>
      <c r="B118" s="358"/>
      <c r="C118" s="358"/>
      <c r="D118" s="358"/>
      <c r="E118" s="358"/>
      <c r="F118" s="358"/>
      <c r="G118" s="359"/>
      <c r="H118" s="44">
        <f>SUM(H116:H117)</f>
        <v>0</v>
      </c>
      <c r="I118" s="44">
        <f>SUM(I116:I117)</f>
        <v>0</v>
      </c>
      <c r="J118" s="44">
        <f>SUM(J116:J117)</f>
        <v>0</v>
      </c>
    </row>
    <row r="119" spans="1:10" ht="17.25" customHeight="1">
      <c r="A119" s="58"/>
      <c r="B119" s="58"/>
      <c r="C119" s="58"/>
      <c r="D119" s="58"/>
      <c r="E119" s="58"/>
      <c r="F119" s="59"/>
      <c r="G119" s="60"/>
      <c r="H119" s="60"/>
      <c r="I119" s="60"/>
      <c r="J119" s="60"/>
    </row>
    <row r="120" spans="1:10" ht="33" customHeight="1">
      <c r="A120" s="361" t="s">
        <v>80</v>
      </c>
      <c r="B120" s="361"/>
      <c r="C120" s="361"/>
      <c r="D120" s="361"/>
      <c r="E120" s="361"/>
      <c r="F120" s="361"/>
      <c r="G120" s="361"/>
      <c r="H120" s="361"/>
      <c r="I120" s="361"/>
      <c r="J120" s="377"/>
    </row>
    <row r="121" spans="1:10" ht="17.25" customHeight="1">
      <c r="A121" s="384" t="s">
        <v>81</v>
      </c>
      <c r="B121" s="384"/>
      <c r="C121" s="384"/>
      <c r="D121" s="384"/>
      <c r="E121" s="384"/>
      <c r="F121" s="384"/>
      <c r="G121" s="384"/>
      <c r="H121" s="384"/>
      <c r="I121" s="384"/>
      <c r="J121" s="384"/>
    </row>
    <row r="122" spans="1:10" ht="17.25" customHeight="1">
      <c r="A122" s="316"/>
      <c r="B122" s="316"/>
      <c r="C122" s="316"/>
      <c r="D122" s="316"/>
      <c r="E122" s="316"/>
      <c r="F122" s="316"/>
      <c r="G122" s="316"/>
      <c r="H122" s="316"/>
      <c r="I122" s="316"/>
      <c r="J122" s="316"/>
    </row>
    <row r="123" spans="1:10" ht="17.25" customHeight="1">
      <c r="A123" s="371" t="s">
        <v>33</v>
      </c>
      <c r="B123" s="369" t="s">
        <v>82</v>
      </c>
      <c r="C123" s="385"/>
      <c r="D123" s="382"/>
      <c r="E123" s="371" t="s">
        <v>212</v>
      </c>
      <c r="F123" s="371" t="s">
        <v>213</v>
      </c>
      <c r="G123" s="371" t="s">
        <v>214</v>
      </c>
      <c r="H123" s="389" t="s">
        <v>193</v>
      </c>
      <c r="I123" s="390"/>
      <c r="J123" s="391"/>
    </row>
    <row r="124" spans="1:10" ht="15" customHeight="1">
      <c r="A124" s="371"/>
      <c r="B124" s="374"/>
      <c r="C124" s="386"/>
      <c r="D124" s="387"/>
      <c r="E124" s="371"/>
      <c r="F124" s="371"/>
      <c r="G124" s="371"/>
      <c r="H124" s="371" t="s">
        <v>24</v>
      </c>
      <c r="I124" s="398" t="s">
        <v>34</v>
      </c>
      <c r="J124" s="398" t="s">
        <v>26</v>
      </c>
    </row>
    <row r="125" spans="1:10" ht="6.75" customHeight="1">
      <c r="A125" s="371"/>
      <c r="B125" s="370"/>
      <c r="C125" s="388"/>
      <c r="D125" s="383"/>
      <c r="E125" s="371"/>
      <c r="F125" s="371"/>
      <c r="G125" s="371"/>
      <c r="H125" s="371"/>
      <c r="I125" s="398"/>
      <c r="J125" s="398"/>
    </row>
    <row r="126" spans="1:10" ht="12.75">
      <c r="A126" s="298">
        <v>1</v>
      </c>
      <c r="B126" s="363">
        <v>2</v>
      </c>
      <c r="C126" s="364"/>
      <c r="D126" s="365"/>
      <c r="E126" s="311">
        <v>3</v>
      </c>
      <c r="F126" s="311">
        <v>4</v>
      </c>
      <c r="G126" s="311">
        <v>5</v>
      </c>
      <c r="H126" s="311" t="s">
        <v>84</v>
      </c>
      <c r="I126" s="299">
        <v>7</v>
      </c>
      <c r="J126" s="324">
        <v>8</v>
      </c>
    </row>
    <row r="127" spans="1:10" ht="33.75" customHeight="1">
      <c r="A127" s="299">
        <v>1</v>
      </c>
      <c r="B127" s="375" t="s">
        <v>85</v>
      </c>
      <c r="C127" s="399"/>
      <c r="D127" s="376"/>
      <c r="E127" s="235">
        <v>2</v>
      </c>
      <c r="F127" s="236">
        <v>12</v>
      </c>
      <c r="G127" s="234">
        <v>775.75</v>
      </c>
      <c r="H127" s="233">
        <f>(E127*F127)*G127</f>
        <v>18618</v>
      </c>
      <c r="I127" s="232">
        <v>18618</v>
      </c>
      <c r="J127" s="232">
        <v>18618</v>
      </c>
    </row>
    <row r="128" spans="1:10" ht="18.75" customHeight="1" hidden="1">
      <c r="A128" s="299"/>
      <c r="B128" s="392"/>
      <c r="C128" s="393"/>
      <c r="D128" s="394"/>
      <c r="E128" s="237"/>
      <c r="F128" s="143"/>
      <c r="G128" s="34"/>
      <c r="H128" s="52">
        <f aca="true" t="shared" si="0" ref="H128:H137">(E128*F128)*G128</f>
        <v>0</v>
      </c>
      <c r="I128" s="37"/>
      <c r="J128" s="75"/>
    </row>
    <row r="129" spans="1:10" ht="12" customHeight="1">
      <c r="A129" s="299">
        <v>2</v>
      </c>
      <c r="B129" s="392" t="s">
        <v>86</v>
      </c>
      <c r="C129" s="393"/>
      <c r="D129" s="394"/>
      <c r="E129" s="237">
        <v>3</v>
      </c>
      <c r="F129" s="143">
        <v>12</v>
      </c>
      <c r="G129" s="56">
        <v>324.5</v>
      </c>
      <c r="H129" s="52">
        <f t="shared" si="0"/>
        <v>11682</v>
      </c>
      <c r="I129" s="232">
        <v>11682</v>
      </c>
      <c r="J129" s="232">
        <v>11682</v>
      </c>
    </row>
    <row r="130" spans="1:10" ht="12.75" hidden="1">
      <c r="A130" s="299">
        <v>3</v>
      </c>
      <c r="B130" s="392" t="s">
        <v>196</v>
      </c>
      <c r="C130" s="393"/>
      <c r="D130" s="394"/>
      <c r="E130" s="76"/>
      <c r="F130" s="34"/>
      <c r="G130" s="56"/>
      <c r="H130" s="52">
        <f t="shared" si="0"/>
        <v>0</v>
      </c>
      <c r="I130" s="34"/>
      <c r="J130" s="34"/>
    </row>
    <row r="131" spans="1:10" ht="12.75" hidden="1">
      <c r="A131" s="299">
        <v>4</v>
      </c>
      <c r="B131" s="392" t="s">
        <v>87</v>
      </c>
      <c r="C131" s="393"/>
      <c r="D131" s="394"/>
      <c r="E131" s="76"/>
      <c r="F131" s="34"/>
      <c r="G131" s="56"/>
      <c r="H131" s="52">
        <f t="shared" si="0"/>
        <v>0</v>
      </c>
      <c r="I131" s="34"/>
      <c r="J131" s="34"/>
    </row>
    <row r="132" spans="1:10" ht="12.75" hidden="1">
      <c r="A132" s="299">
        <v>5</v>
      </c>
      <c r="B132" s="392" t="s">
        <v>88</v>
      </c>
      <c r="C132" s="393"/>
      <c r="D132" s="394"/>
      <c r="E132" s="76"/>
      <c r="F132" s="34"/>
      <c r="G132" s="56"/>
      <c r="H132" s="52">
        <f t="shared" si="0"/>
        <v>0</v>
      </c>
      <c r="I132" s="34"/>
      <c r="J132" s="34"/>
    </row>
    <row r="133" spans="1:10" ht="12.75" hidden="1">
      <c r="A133" s="299">
        <v>6</v>
      </c>
      <c r="B133" s="392" t="s">
        <v>89</v>
      </c>
      <c r="C133" s="393"/>
      <c r="D133" s="394"/>
      <c r="E133" s="76"/>
      <c r="F133" s="34"/>
      <c r="G133" s="56"/>
      <c r="H133" s="52">
        <f t="shared" si="0"/>
        <v>0</v>
      </c>
      <c r="I133" s="34"/>
      <c r="J133" s="34"/>
    </row>
    <row r="134" spans="1:10" ht="12.75" hidden="1">
      <c r="A134" s="299">
        <v>7</v>
      </c>
      <c r="B134" s="392" t="s">
        <v>90</v>
      </c>
      <c r="C134" s="393"/>
      <c r="D134" s="394"/>
      <c r="E134" s="76"/>
      <c r="F134" s="34"/>
      <c r="G134" s="56"/>
      <c r="H134" s="52">
        <f t="shared" si="0"/>
        <v>0</v>
      </c>
      <c r="I134" s="34"/>
      <c r="J134" s="34"/>
    </row>
    <row r="135" spans="1:10" ht="12.75" hidden="1">
      <c r="A135" s="299">
        <v>8</v>
      </c>
      <c r="B135" s="392" t="s">
        <v>91</v>
      </c>
      <c r="C135" s="402"/>
      <c r="D135" s="403"/>
      <c r="E135" s="76"/>
      <c r="F135" s="34"/>
      <c r="G135" s="56"/>
      <c r="H135" s="52">
        <f t="shared" si="0"/>
        <v>0</v>
      </c>
      <c r="I135" s="34"/>
      <c r="J135" s="34"/>
    </row>
    <row r="136" spans="1:10" ht="12.75" hidden="1">
      <c r="A136" s="299">
        <v>9</v>
      </c>
      <c r="B136" s="392" t="s">
        <v>92</v>
      </c>
      <c r="C136" s="402"/>
      <c r="D136" s="403"/>
      <c r="E136" s="76"/>
      <c r="F136" s="34"/>
      <c r="G136" s="56"/>
      <c r="H136" s="52">
        <f t="shared" si="0"/>
        <v>0</v>
      </c>
      <c r="I136" s="34"/>
      <c r="J136" s="34"/>
    </row>
    <row r="137" spans="1:10" ht="12.75" hidden="1">
      <c r="A137" s="299">
        <v>10</v>
      </c>
      <c r="B137" s="392" t="s">
        <v>197</v>
      </c>
      <c r="C137" s="393"/>
      <c r="D137" s="394"/>
      <c r="E137" s="76"/>
      <c r="F137" s="34"/>
      <c r="G137" s="34"/>
      <c r="H137" s="52">
        <f t="shared" si="0"/>
        <v>0</v>
      </c>
      <c r="I137" s="34"/>
      <c r="J137" s="34"/>
    </row>
    <row r="138" spans="1:10" ht="19.5" customHeight="1">
      <c r="A138" s="404" t="s">
        <v>93</v>
      </c>
      <c r="B138" s="405"/>
      <c r="C138" s="405"/>
      <c r="D138" s="405"/>
      <c r="E138" s="405"/>
      <c r="F138" s="405"/>
      <c r="G138" s="406"/>
      <c r="H138" s="44">
        <f>SUM(H127:H137)</f>
        <v>30300</v>
      </c>
      <c r="I138" s="44">
        <f>SUM(I127:I137)</f>
        <v>30300</v>
      </c>
      <c r="J138" s="44">
        <f>SUM(J127:J137)</f>
        <v>30300</v>
      </c>
    </row>
    <row r="139" spans="1:10" ht="12.75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ht="38.25" hidden="1">
      <c r="A140" s="305" t="s">
        <v>33</v>
      </c>
      <c r="B140" s="368" t="s">
        <v>82</v>
      </c>
      <c r="C140" s="368"/>
      <c r="D140" s="368"/>
      <c r="E140" s="305"/>
      <c r="F140" s="305" t="s">
        <v>94</v>
      </c>
      <c r="G140" s="314" t="s">
        <v>95</v>
      </c>
      <c r="H140" s="314" t="s">
        <v>96</v>
      </c>
      <c r="I140" s="77" t="s">
        <v>24</v>
      </c>
      <c r="J140" s="77" t="s">
        <v>26</v>
      </c>
    </row>
    <row r="141" spans="1:10" ht="12.75" hidden="1">
      <c r="A141" s="298">
        <v>1</v>
      </c>
      <c r="B141" s="371">
        <v>2</v>
      </c>
      <c r="C141" s="371"/>
      <c r="D141" s="371"/>
      <c r="E141" s="311"/>
      <c r="F141" s="311">
        <v>5</v>
      </c>
      <c r="G141" s="315">
        <v>6</v>
      </c>
      <c r="H141" s="311" t="s">
        <v>97</v>
      </c>
      <c r="I141" s="313"/>
      <c r="J141" s="313"/>
    </row>
    <row r="142" spans="1:10" ht="54.75" customHeight="1" hidden="1">
      <c r="A142" s="299">
        <v>1</v>
      </c>
      <c r="B142" s="407" t="s">
        <v>98</v>
      </c>
      <c r="C142" s="407"/>
      <c r="D142" s="407"/>
      <c r="E142" s="79"/>
      <c r="F142" s="37"/>
      <c r="G142" s="37"/>
      <c r="H142" s="61"/>
      <c r="I142" s="75"/>
      <c r="J142" s="75"/>
    </row>
    <row r="143" spans="1:8" ht="14.25" customHeight="1" hidden="1">
      <c r="A143" s="47"/>
      <c r="B143" s="80"/>
      <c r="C143" s="80"/>
      <c r="D143" s="80"/>
      <c r="E143" s="80"/>
      <c r="F143" s="47"/>
      <c r="G143" s="81"/>
      <c r="H143" s="82"/>
    </row>
    <row r="144" spans="1:10" ht="12.75">
      <c r="A144" s="400" t="s">
        <v>99</v>
      </c>
      <c r="B144" s="400"/>
      <c r="C144" s="400"/>
      <c r="D144" s="400"/>
      <c r="E144" s="400"/>
      <c r="F144" s="400"/>
      <c r="G144" s="400"/>
      <c r="H144" s="400"/>
      <c r="I144" s="400"/>
      <c r="J144" s="400"/>
    </row>
    <row r="145" spans="1:10" ht="12.75">
      <c r="A145" s="303"/>
      <c r="B145" s="303"/>
      <c r="C145" s="303"/>
      <c r="D145" s="303"/>
      <c r="E145" s="303"/>
      <c r="F145" s="303"/>
      <c r="G145" s="303"/>
      <c r="H145" s="303"/>
      <c r="I145" s="303"/>
      <c r="J145" s="303"/>
    </row>
    <row r="146" spans="1:10" ht="19.5" customHeight="1">
      <c r="A146" s="371" t="s">
        <v>33</v>
      </c>
      <c r="B146" s="369" t="s">
        <v>211</v>
      </c>
      <c r="C146" s="385"/>
      <c r="D146" s="385"/>
      <c r="E146" s="371" t="s">
        <v>100</v>
      </c>
      <c r="F146" s="371" t="s">
        <v>250</v>
      </c>
      <c r="G146" s="401" t="s">
        <v>102</v>
      </c>
      <c r="H146" s="398" t="s">
        <v>193</v>
      </c>
      <c r="I146" s="398"/>
      <c r="J146" s="398"/>
    </row>
    <row r="147" spans="1:10" ht="36.75" customHeight="1">
      <c r="A147" s="371"/>
      <c r="B147" s="370"/>
      <c r="C147" s="388"/>
      <c r="D147" s="388"/>
      <c r="E147" s="371"/>
      <c r="F147" s="371"/>
      <c r="G147" s="401"/>
      <c r="H147" s="298" t="s">
        <v>103</v>
      </c>
      <c r="I147" s="299" t="s">
        <v>34</v>
      </c>
      <c r="J147" s="299" t="s">
        <v>26</v>
      </c>
    </row>
    <row r="148" spans="1:10" ht="12.75">
      <c r="A148" s="298">
        <v>1</v>
      </c>
      <c r="B148" s="363">
        <v>2</v>
      </c>
      <c r="C148" s="364"/>
      <c r="D148" s="364"/>
      <c r="E148" s="70">
        <v>3</v>
      </c>
      <c r="F148" s="311">
        <v>4</v>
      </c>
      <c r="G148" s="300">
        <v>5</v>
      </c>
      <c r="H148" s="299">
        <v>6</v>
      </c>
      <c r="I148" s="324">
        <v>7</v>
      </c>
      <c r="J148" s="324">
        <v>8</v>
      </c>
    </row>
    <row r="149" spans="1:10" ht="17.25" customHeight="1">
      <c r="A149" s="299">
        <v>1</v>
      </c>
      <c r="B149" s="375" t="s">
        <v>104</v>
      </c>
      <c r="C149" s="399"/>
      <c r="D149" s="399"/>
      <c r="E149" s="298" t="s">
        <v>66</v>
      </c>
      <c r="F149" s="300">
        <v>5000</v>
      </c>
      <c r="G149" s="300">
        <v>1</v>
      </c>
      <c r="H149" s="84">
        <f>F149*G149</f>
        <v>5000</v>
      </c>
      <c r="I149" s="313">
        <v>5000</v>
      </c>
      <c r="J149" s="313">
        <v>5000</v>
      </c>
    </row>
    <row r="150" spans="1:10" ht="15.75" customHeight="1" hidden="1">
      <c r="A150" s="299">
        <v>2</v>
      </c>
      <c r="B150" s="375" t="s">
        <v>105</v>
      </c>
      <c r="C150" s="399"/>
      <c r="D150" s="399"/>
      <c r="E150" s="70"/>
      <c r="F150" s="300"/>
      <c r="G150" s="300"/>
      <c r="H150" s="84">
        <f>E150*F150*G150</f>
        <v>0</v>
      </c>
      <c r="I150" s="313"/>
      <c r="J150" s="313"/>
    </row>
    <row r="151" spans="1:10" ht="21.75" customHeight="1" hidden="1">
      <c r="A151" s="299">
        <v>3</v>
      </c>
      <c r="B151" s="375" t="s">
        <v>40</v>
      </c>
      <c r="C151" s="399"/>
      <c r="D151" s="399"/>
      <c r="E151" s="70"/>
      <c r="F151" s="300"/>
      <c r="G151" s="300"/>
      <c r="H151" s="84">
        <f>E151*F151*G151</f>
        <v>0</v>
      </c>
      <c r="I151" s="313"/>
      <c r="J151" s="313"/>
    </row>
    <row r="152" spans="1:10" ht="19.5" customHeight="1">
      <c r="A152" s="404" t="s">
        <v>106</v>
      </c>
      <c r="B152" s="405"/>
      <c r="C152" s="405"/>
      <c r="D152" s="405"/>
      <c r="E152" s="405"/>
      <c r="F152" s="405"/>
      <c r="G152" s="406"/>
      <c r="H152" s="85">
        <f>H149+H150+H151</f>
        <v>5000</v>
      </c>
      <c r="I152" s="85">
        <f>I149+I150+I151</f>
        <v>5000</v>
      </c>
      <c r="J152" s="85">
        <f>J149+J150+J151</f>
        <v>5000</v>
      </c>
    </row>
    <row r="153" spans="1:10" ht="12.75">
      <c r="A153" s="86"/>
      <c r="B153" s="48"/>
      <c r="C153" s="48"/>
      <c r="D153" s="48"/>
      <c r="E153" s="48"/>
      <c r="F153" s="48"/>
      <c r="G153" s="48"/>
      <c r="H153" s="48"/>
      <c r="I153" s="48"/>
      <c r="J153" s="48"/>
    </row>
    <row r="154" spans="1:10" ht="12.75">
      <c r="A154" s="87" t="s">
        <v>107</v>
      </c>
      <c r="B154" s="87"/>
      <c r="C154" s="87"/>
      <c r="D154" s="87"/>
      <c r="E154" s="87"/>
      <c r="F154" s="87"/>
      <c r="G154" s="87"/>
      <c r="H154" s="87"/>
      <c r="I154" s="87"/>
      <c r="J154" s="87"/>
    </row>
    <row r="155" spans="1:10" ht="16.5" customHeight="1">
      <c r="A155" s="303"/>
      <c r="B155" s="303"/>
      <c r="C155" s="303"/>
      <c r="D155" s="303"/>
      <c r="E155" s="303"/>
      <c r="F155" s="303"/>
      <c r="G155" s="303"/>
      <c r="H155" s="303"/>
      <c r="I155" s="303"/>
      <c r="J155" s="303"/>
    </row>
    <row r="156" spans="1:10" ht="23.25" customHeight="1">
      <c r="A156" s="371" t="s">
        <v>33</v>
      </c>
      <c r="B156" s="371" t="s">
        <v>211</v>
      </c>
      <c r="C156" s="408"/>
      <c r="D156" s="408"/>
      <c r="E156" s="371" t="s">
        <v>83</v>
      </c>
      <c r="F156" s="371" t="s">
        <v>190</v>
      </c>
      <c r="G156" s="371" t="s">
        <v>198</v>
      </c>
      <c r="H156" s="398" t="s">
        <v>193</v>
      </c>
      <c r="I156" s="398"/>
      <c r="J156" s="398"/>
    </row>
    <row r="157" spans="1:10" ht="24" customHeight="1">
      <c r="A157" s="408"/>
      <c r="B157" s="408"/>
      <c r="C157" s="408"/>
      <c r="D157" s="408"/>
      <c r="E157" s="408"/>
      <c r="F157" s="408"/>
      <c r="G157" s="408"/>
      <c r="H157" s="298" t="s">
        <v>103</v>
      </c>
      <c r="I157" s="299" t="s">
        <v>34</v>
      </c>
      <c r="J157" s="299" t="s">
        <v>26</v>
      </c>
    </row>
    <row r="158" spans="1:10" ht="12.75">
      <c r="A158" s="304">
        <v>1</v>
      </c>
      <c r="B158" s="369">
        <v>2</v>
      </c>
      <c r="C158" s="385"/>
      <c r="D158" s="382"/>
      <c r="E158" s="310">
        <v>4</v>
      </c>
      <c r="F158" s="304">
        <v>5</v>
      </c>
      <c r="G158" s="307">
        <v>6</v>
      </c>
      <c r="H158" s="304" t="s">
        <v>108</v>
      </c>
      <c r="I158" s="296">
        <v>8</v>
      </c>
      <c r="J158" s="296">
        <v>9</v>
      </c>
    </row>
    <row r="159" spans="1:13" ht="24" customHeight="1" hidden="1">
      <c r="A159" s="299">
        <v>1</v>
      </c>
      <c r="B159" s="407" t="s">
        <v>109</v>
      </c>
      <c r="C159" s="407"/>
      <c r="D159" s="407"/>
      <c r="E159" s="294" t="s">
        <v>110</v>
      </c>
      <c r="F159" s="56"/>
      <c r="G159" s="92"/>
      <c r="H159" s="93">
        <f>F159*G159</f>
        <v>0</v>
      </c>
      <c r="I159" s="93"/>
      <c r="J159" s="93"/>
      <c r="M159" s="94"/>
    </row>
    <row r="160" spans="1:13" ht="24" customHeight="1" hidden="1">
      <c r="A160" s="299">
        <v>2</v>
      </c>
      <c r="B160" s="407" t="s">
        <v>111</v>
      </c>
      <c r="C160" s="407"/>
      <c r="D160" s="407"/>
      <c r="E160" s="294" t="s">
        <v>112</v>
      </c>
      <c r="F160" s="56"/>
      <c r="G160" s="92"/>
      <c r="H160" s="93">
        <f>F160*G160</f>
        <v>0</v>
      </c>
      <c r="I160" s="93"/>
      <c r="J160" s="93"/>
      <c r="L160" s="95"/>
      <c r="M160" s="94"/>
    </row>
    <row r="161" spans="1:13" ht="24" customHeight="1" hidden="1">
      <c r="A161" s="299">
        <v>3</v>
      </c>
      <c r="B161" s="407" t="s">
        <v>113</v>
      </c>
      <c r="C161" s="407"/>
      <c r="D161" s="407"/>
      <c r="E161" s="294" t="s">
        <v>112</v>
      </c>
      <c r="F161" s="56"/>
      <c r="G161" s="92"/>
      <c r="H161" s="93">
        <f>F161*G161</f>
        <v>0</v>
      </c>
      <c r="I161" s="93"/>
      <c r="J161" s="93"/>
      <c r="L161" s="95"/>
      <c r="M161" s="94"/>
    </row>
    <row r="162" spans="1:12" ht="24" customHeight="1">
      <c r="A162" s="299">
        <v>4</v>
      </c>
      <c r="B162" s="410" t="s">
        <v>114</v>
      </c>
      <c r="C162" s="410"/>
      <c r="D162" s="410"/>
      <c r="E162" s="297" t="s">
        <v>115</v>
      </c>
      <c r="F162" s="56">
        <v>1506.85</v>
      </c>
      <c r="G162" s="92">
        <v>5.84</v>
      </c>
      <c r="H162" s="93">
        <f>F162*G162</f>
        <v>8800.003999999999</v>
      </c>
      <c r="I162" s="93">
        <v>8800</v>
      </c>
      <c r="J162" s="93">
        <v>8800</v>
      </c>
      <c r="L162" s="95"/>
    </row>
    <row r="163" spans="1:10" ht="15" customHeight="1">
      <c r="A163" s="404" t="s">
        <v>116</v>
      </c>
      <c r="B163" s="405"/>
      <c r="C163" s="405"/>
      <c r="D163" s="405"/>
      <c r="E163" s="405"/>
      <c r="F163" s="405"/>
      <c r="G163" s="406"/>
      <c r="H163" s="96">
        <f>H159+H160+H161+H162</f>
        <v>8800.003999999999</v>
      </c>
      <c r="I163" s="97">
        <f>SUM(I159:I162)</f>
        <v>8800</v>
      </c>
      <c r="J163" s="97">
        <f>SUM(J159:J162)</f>
        <v>8800</v>
      </c>
    </row>
    <row r="164" spans="1:10" ht="15.75">
      <c r="A164" s="47"/>
      <c r="B164" s="98"/>
      <c r="C164" s="47"/>
      <c r="D164" s="47"/>
      <c r="E164" s="47"/>
      <c r="F164" s="47"/>
      <c r="G164" s="81"/>
      <c r="H164" s="47"/>
      <c r="I164" s="48"/>
      <c r="J164" s="48"/>
    </row>
    <row r="165" spans="1:10" ht="12.75">
      <c r="A165" s="409" t="s">
        <v>117</v>
      </c>
      <c r="B165" s="409"/>
      <c r="C165" s="409"/>
      <c r="D165" s="409"/>
      <c r="E165" s="409"/>
      <c r="F165" s="409"/>
      <c r="G165" s="409"/>
      <c r="H165" s="409"/>
      <c r="I165" s="409"/>
      <c r="J165" s="409"/>
    </row>
    <row r="166" spans="1:10" ht="12.75">
      <c r="A166" s="306"/>
      <c r="B166" s="306"/>
      <c r="C166" s="306"/>
      <c r="D166" s="306"/>
      <c r="E166" s="306"/>
      <c r="F166" s="306"/>
      <c r="G166" s="306"/>
      <c r="H166" s="306"/>
      <c r="I166" s="306"/>
      <c r="J166" s="306"/>
    </row>
    <row r="167" spans="1:10" ht="13.5" customHeight="1">
      <c r="A167" s="371" t="s">
        <v>33</v>
      </c>
      <c r="B167" s="371" t="s">
        <v>211</v>
      </c>
      <c r="C167" s="371"/>
      <c r="D167" s="371"/>
      <c r="E167" s="366" t="s">
        <v>72</v>
      </c>
      <c r="F167" s="366" t="s">
        <v>199</v>
      </c>
      <c r="G167" s="371" t="s">
        <v>200</v>
      </c>
      <c r="H167" s="398" t="s">
        <v>193</v>
      </c>
      <c r="I167" s="398"/>
      <c r="J167" s="398"/>
    </row>
    <row r="168" spans="1:10" ht="39" customHeight="1">
      <c r="A168" s="371"/>
      <c r="B168" s="371"/>
      <c r="C168" s="371"/>
      <c r="D168" s="371"/>
      <c r="E168" s="368"/>
      <c r="F168" s="368"/>
      <c r="G168" s="371"/>
      <c r="H168" s="298" t="s">
        <v>103</v>
      </c>
      <c r="I168" s="299" t="s">
        <v>34</v>
      </c>
      <c r="J168" s="299" t="s">
        <v>26</v>
      </c>
    </row>
    <row r="169" spans="1:10" ht="12.75">
      <c r="A169" s="311">
        <v>1</v>
      </c>
      <c r="B169" s="371">
        <v>2</v>
      </c>
      <c r="C169" s="371"/>
      <c r="D169" s="371"/>
      <c r="E169" s="311">
        <v>3</v>
      </c>
      <c r="F169" s="311">
        <v>4</v>
      </c>
      <c r="G169" s="311">
        <v>5</v>
      </c>
      <c r="H169" s="299">
        <v>6</v>
      </c>
      <c r="I169" s="299">
        <v>7</v>
      </c>
      <c r="J169" s="299">
        <v>8</v>
      </c>
    </row>
    <row r="170" spans="1:10" ht="19.5" customHeight="1" hidden="1">
      <c r="A170" s="311">
        <v>1</v>
      </c>
      <c r="B170" s="407" t="s">
        <v>118</v>
      </c>
      <c r="C170" s="407"/>
      <c r="D170" s="407"/>
      <c r="E170" s="311"/>
      <c r="F170" s="100"/>
      <c r="G170" s="101"/>
      <c r="H170" s="35">
        <f>E170*F170*G170</f>
        <v>0</v>
      </c>
      <c r="I170" s="75"/>
      <c r="J170" s="75"/>
    </row>
    <row r="171" spans="1:10" ht="18" customHeight="1" hidden="1">
      <c r="A171" s="311">
        <v>2</v>
      </c>
      <c r="B171" s="407" t="s">
        <v>119</v>
      </c>
      <c r="C171" s="407"/>
      <c r="D171" s="407"/>
      <c r="E171" s="43"/>
      <c r="F171" s="43"/>
      <c r="G171" s="101"/>
      <c r="H171" s="35">
        <f>E171*F171*G171</f>
        <v>0</v>
      </c>
      <c r="I171" s="75"/>
      <c r="J171" s="75"/>
    </row>
    <row r="172" spans="1:10" ht="16.5" customHeight="1">
      <c r="A172" s="404" t="s">
        <v>120</v>
      </c>
      <c r="B172" s="405"/>
      <c r="C172" s="405"/>
      <c r="D172" s="405"/>
      <c r="E172" s="405"/>
      <c r="F172" s="405"/>
      <c r="G172" s="406"/>
      <c r="H172" s="102">
        <f>H170+H171</f>
        <v>0</v>
      </c>
      <c r="I172" s="102">
        <f>I170+I171</f>
        <v>0</v>
      </c>
      <c r="J172" s="102">
        <f>J170+J171</f>
        <v>0</v>
      </c>
    </row>
    <row r="173" spans="1:8" ht="12.75">
      <c r="A173" s="317"/>
      <c r="B173" s="48"/>
      <c r="C173" s="317"/>
      <c r="D173" s="47"/>
      <c r="E173" s="47"/>
      <c r="F173" s="47"/>
      <c r="G173" s="47"/>
      <c r="H173" s="81"/>
    </row>
    <row r="174" spans="1:10" ht="15.75" customHeight="1">
      <c r="A174" s="378" t="s">
        <v>121</v>
      </c>
      <c r="B174" s="378"/>
      <c r="C174" s="378"/>
      <c r="D174" s="378"/>
      <c r="E174" s="378"/>
      <c r="F174" s="378"/>
      <c r="G174" s="378"/>
      <c r="H174" s="378"/>
      <c r="I174" s="378"/>
      <c r="J174" s="378"/>
    </row>
    <row r="175" spans="1:10" ht="15.75" customHeight="1">
      <c r="A175" s="301"/>
      <c r="B175" s="301"/>
      <c r="C175" s="301"/>
      <c r="D175" s="301"/>
      <c r="E175" s="301"/>
      <c r="F175" s="301"/>
      <c r="G175" s="301"/>
      <c r="H175" s="301"/>
      <c r="I175" s="301"/>
      <c r="J175" s="301"/>
    </row>
    <row r="176" spans="1:10" ht="18" customHeight="1">
      <c r="A176" s="371" t="s">
        <v>33</v>
      </c>
      <c r="B176" s="371" t="s">
        <v>210</v>
      </c>
      <c r="C176" s="371"/>
      <c r="D176" s="371"/>
      <c r="E176" s="371" t="s">
        <v>195</v>
      </c>
      <c r="F176" s="371" t="s">
        <v>72</v>
      </c>
      <c r="G176" s="371" t="s">
        <v>73</v>
      </c>
      <c r="H176" s="398" t="s">
        <v>193</v>
      </c>
      <c r="I176" s="398"/>
      <c r="J176" s="398"/>
    </row>
    <row r="177" spans="1:10" ht="30.75" customHeight="1">
      <c r="A177" s="371"/>
      <c r="B177" s="371"/>
      <c r="C177" s="371"/>
      <c r="D177" s="371"/>
      <c r="E177" s="371"/>
      <c r="F177" s="371"/>
      <c r="G177" s="371"/>
      <c r="H177" s="298" t="s">
        <v>103</v>
      </c>
      <c r="I177" s="299" t="s">
        <v>34</v>
      </c>
      <c r="J177" s="299" t="s">
        <v>26</v>
      </c>
    </row>
    <row r="178" spans="1:10" ht="12.75">
      <c r="A178" s="298">
        <v>1</v>
      </c>
      <c r="B178" s="371">
        <v>2</v>
      </c>
      <c r="C178" s="371"/>
      <c r="D178" s="371"/>
      <c r="E178" s="311">
        <v>3</v>
      </c>
      <c r="F178" s="311">
        <v>4</v>
      </c>
      <c r="G178" s="311">
        <v>5</v>
      </c>
      <c r="H178" s="19" t="s">
        <v>122</v>
      </c>
      <c r="I178" s="103">
        <v>7</v>
      </c>
      <c r="J178" s="103">
        <v>8</v>
      </c>
    </row>
    <row r="179" spans="1:10" ht="30" customHeight="1">
      <c r="A179" s="104">
        <v>1</v>
      </c>
      <c r="B179" s="417" t="s">
        <v>123</v>
      </c>
      <c r="C179" s="417"/>
      <c r="D179" s="417"/>
      <c r="E179" s="105"/>
      <c r="F179" s="106"/>
      <c r="G179" s="107"/>
      <c r="H179" s="108">
        <f>H180+H181+H182+H183+H184+H185+H186</f>
        <v>389940</v>
      </c>
      <c r="I179" s="108">
        <f>I180+I181+I182+I183+I184+I185+I186</f>
        <v>307276</v>
      </c>
      <c r="J179" s="108">
        <f>J180+J181+J182+J183+J184+J185+J186</f>
        <v>307276</v>
      </c>
    </row>
    <row r="180" spans="1:10" ht="15" customHeight="1">
      <c r="A180" s="411"/>
      <c r="B180" s="375" t="s">
        <v>251</v>
      </c>
      <c r="C180" s="399"/>
      <c r="D180" s="376"/>
      <c r="E180" s="312" t="s">
        <v>223</v>
      </c>
      <c r="F180" s="238">
        <v>4</v>
      </c>
      <c r="G180" s="110">
        <v>42500</v>
      </c>
      <c r="H180" s="111">
        <f aca="true" t="shared" si="1" ref="H180:H194">F180*G180</f>
        <v>170000</v>
      </c>
      <c r="I180" s="112">
        <v>170000</v>
      </c>
      <c r="J180" s="112">
        <v>170000</v>
      </c>
    </row>
    <row r="181" spans="1:10" ht="15" customHeight="1">
      <c r="A181" s="412"/>
      <c r="B181" s="375" t="s">
        <v>252</v>
      </c>
      <c r="C181" s="399"/>
      <c r="D181" s="376"/>
      <c r="E181" s="312" t="s">
        <v>221</v>
      </c>
      <c r="F181" s="239">
        <v>280</v>
      </c>
      <c r="G181" s="110">
        <v>725</v>
      </c>
      <c r="H181" s="111">
        <f t="shared" si="1"/>
        <v>203000</v>
      </c>
      <c r="I181" s="112">
        <v>130500</v>
      </c>
      <c r="J181" s="112">
        <v>130500</v>
      </c>
    </row>
    <row r="182" spans="1:10" ht="15" customHeight="1">
      <c r="A182" s="412"/>
      <c r="B182" s="375" t="s">
        <v>253</v>
      </c>
      <c r="C182" s="399"/>
      <c r="D182" s="376"/>
      <c r="E182" s="312" t="s">
        <v>223</v>
      </c>
      <c r="F182" s="238">
        <v>5</v>
      </c>
      <c r="G182" s="115">
        <v>3388</v>
      </c>
      <c r="H182" s="111">
        <f t="shared" si="1"/>
        <v>16940</v>
      </c>
      <c r="I182" s="56">
        <v>6776</v>
      </c>
      <c r="J182" s="56">
        <v>6776</v>
      </c>
    </row>
    <row r="183" spans="1:10" ht="15" customHeight="1" hidden="1">
      <c r="A183" s="412"/>
      <c r="B183" s="375" t="s">
        <v>127</v>
      </c>
      <c r="C183" s="399"/>
      <c r="D183" s="376"/>
      <c r="E183" s="312"/>
      <c r="F183" s="110"/>
      <c r="G183" s="110"/>
      <c r="H183" s="111">
        <f t="shared" si="1"/>
        <v>0</v>
      </c>
      <c r="I183" s="56"/>
      <c r="J183" s="56"/>
    </row>
    <row r="184" spans="1:10" ht="15" customHeight="1" hidden="1">
      <c r="A184" s="412"/>
      <c r="B184" s="375" t="s">
        <v>128</v>
      </c>
      <c r="C184" s="399"/>
      <c r="D184" s="376"/>
      <c r="E184" s="312"/>
      <c r="F184" s="114"/>
      <c r="G184" s="110"/>
      <c r="H184" s="111">
        <f t="shared" si="1"/>
        <v>0</v>
      </c>
      <c r="I184" s="112"/>
      <c r="J184" s="112"/>
    </row>
    <row r="185" spans="1:10" ht="15" customHeight="1" hidden="1">
      <c r="A185" s="412"/>
      <c r="B185" s="375" t="s">
        <v>129</v>
      </c>
      <c r="C185" s="399"/>
      <c r="D185" s="376"/>
      <c r="E185" s="312"/>
      <c r="F185" s="110"/>
      <c r="G185" s="110"/>
      <c r="H185" s="111">
        <f t="shared" si="1"/>
        <v>0</v>
      </c>
      <c r="I185" s="56"/>
      <c r="J185" s="56"/>
    </row>
    <row r="186" spans="1:10" ht="15" customHeight="1" hidden="1">
      <c r="A186" s="413"/>
      <c r="B186" s="375" t="s">
        <v>130</v>
      </c>
      <c r="C186" s="399"/>
      <c r="D186" s="376"/>
      <c r="E186" s="312"/>
      <c r="F186" s="116"/>
      <c r="G186" s="117"/>
      <c r="H186" s="111">
        <f t="shared" si="1"/>
        <v>0</v>
      </c>
      <c r="I186" s="56"/>
      <c r="J186" s="56"/>
    </row>
    <row r="187" spans="1:10" ht="32.25" customHeight="1" hidden="1">
      <c r="A187" s="299">
        <v>2</v>
      </c>
      <c r="B187" s="407" t="s">
        <v>131</v>
      </c>
      <c r="C187" s="407"/>
      <c r="D187" s="407"/>
      <c r="E187" s="311"/>
      <c r="F187" s="118"/>
      <c r="G187" s="119"/>
      <c r="H187" s="111">
        <f t="shared" si="1"/>
        <v>0</v>
      </c>
      <c r="I187" s="56"/>
      <c r="J187" s="56"/>
    </row>
    <row r="188" spans="1:10" ht="38.25" customHeight="1" hidden="1">
      <c r="A188" s="299">
        <v>3</v>
      </c>
      <c r="B188" s="407" t="s">
        <v>132</v>
      </c>
      <c r="C188" s="407"/>
      <c r="D188" s="407"/>
      <c r="E188" s="311"/>
      <c r="F188" s="118"/>
      <c r="G188" s="119"/>
      <c r="H188" s="111">
        <f t="shared" si="1"/>
        <v>0</v>
      </c>
      <c r="I188" s="56"/>
      <c r="J188" s="56"/>
    </row>
    <row r="189" spans="1:10" ht="35.25" customHeight="1" hidden="1">
      <c r="A189" s="299">
        <v>4</v>
      </c>
      <c r="B189" s="407" t="s">
        <v>133</v>
      </c>
      <c r="C189" s="407"/>
      <c r="D189" s="407"/>
      <c r="E189" s="311"/>
      <c r="F189" s="119"/>
      <c r="G189" s="119"/>
      <c r="H189" s="111">
        <f t="shared" si="1"/>
        <v>0</v>
      </c>
      <c r="I189" s="120"/>
      <c r="J189" s="120"/>
    </row>
    <row r="190" spans="1:10" ht="50.25" customHeight="1" hidden="1">
      <c r="A190" s="308">
        <v>5</v>
      </c>
      <c r="B190" s="414" t="s">
        <v>134</v>
      </c>
      <c r="C190" s="414"/>
      <c r="D190" s="414"/>
      <c r="E190" s="311"/>
      <c r="F190" s="119"/>
      <c r="G190" s="119"/>
      <c r="H190" s="111">
        <f t="shared" si="1"/>
        <v>0</v>
      </c>
      <c r="I190" s="120"/>
      <c r="J190" s="120"/>
    </row>
    <row r="191" spans="1:10" ht="42" customHeight="1">
      <c r="A191" s="299">
        <v>6</v>
      </c>
      <c r="B191" s="415" t="s">
        <v>201</v>
      </c>
      <c r="C191" s="416"/>
      <c r="D191" s="416"/>
      <c r="E191" s="311" t="s">
        <v>294</v>
      </c>
      <c r="F191" s="119"/>
      <c r="G191" s="119">
        <v>23931</v>
      </c>
      <c r="H191" s="111">
        <v>23931</v>
      </c>
      <c r="I191" s="120"/>
      <c r="J191" s="120"/>
    </row>
    <row r="192" spans="1:10" ht="15.75" customHeight="1">
      <c r="A192" s="300">
        <v>7</v>
      </c>
      <c r="B192" s="407" t="s">
        <v>135</v>
      </c>
      <c r="C192" s="407"/>
      <c r="D192" s="407"/>
      <c r="E192" s="311"/>
      <c r="F192" s="119"/>
      <c r="G192" s="119"/>
      <c r="H192" s="111">
        <f t="shared" si="1"/>
        <v>0</v>
      </c>
      <c r="I192" s="120"/>
      <c r="J192" s="120"/>
    </row>
    <row r="193" spans="1:10" ht="16.5" customHeight="1">
      <c r="A193" s="299">
        <v>8</v>
      </c>
      <c r="B193" s="407" t="s">
        <v>136</v>
      </c>
      <c r="C193" s="407"/>
      <c r="D193" s="407"/>
      <c r="E193" s="311" t="s">
        <v>223</v>
      </c>
      <c r="F193" s="119">
        <v>5</v>
      </c>
      <c r="G193" s="119">
        <v>350</v>
      </c>
      <c r="H193" s="111">
        <f t="shared" si="1"/>
        <v>1750</v>
      </c>
      <c r="I193" s="120"/>
      <c r="J193" s="120"/>
    </row>
    <row r="194" spans="1:10" ht="19.5" customHeight="1">
      <c r="A194" s="299">
        <v>9</v>
      </c>
      <c r="B194" s="416" t="s">
        <v>137</v>
      </c>
      <c r="C194" s="416"/>
      <c r="D194" s="416"/>
      <c r="E194" s="311"/>
      <c r="F194" s="119"/>
      <c r="G194" s="119"/>
      <c r="H194" s="111">
        <f t="shared" si="1"/>
        <v>0</v>
      </c>
      <c r="I194" s="120"/>
      <c r="J194" s="120"/>
    </row>
    <row r="195" spans="1:10" ht="21" customHeight="1">
      <c r="A195" s="404" t="s">
        <v>138</v>
      </c>
      <c r="B195" s="405"/>
      <c r="C195" s="405"/>
      <c r="D195" s="405"/>
      <c r="E195" s="405"/>
      <c r="F195" s="405"/>
      <c r="G195" s="406"/>
      <c r="H195" s="57">
        <f>H179+H187+H188+H189+H190+H191+H192+H194+H193</f>
        <v>415621</v>
      </c>
      <c r="I195" s="57">
        <f>I179+I187+I188+I189+I190+I191+I192+I194+I193</f>
        <v>307276</v>
      </c>
      <c r="J195" s="57">
        <f>J179+J187+J188+J189+J190+J191+J192+J194+J193</f>
        <v>307276</v>
      </c>
    </row>
    <row r="196" spans="1:10" ht="15.75">
      <c r="A196" s="47"/>
      <c r="B196" s="98"/>
      <c r="C196" s="122"/>
      <c r="D196" s="122"/>
      <c r="E196" s="122"/>
      <c r="F196" s="122"/>
      <c r="G196" s="81"/>
      <c r="H196" s="317"/>
      <c r="I196" s="48"/>
      <c r="J196" s="48"/>
    </row>
    <row r="197" spans="1:10" ht="15.75" customHeight="1">
      <c r="A197" s="419" t="s">
        <v>139</v>
      </c>
      <c r="B197" s="419"/>
      <c r="C197" s="419"/>
      <c r="D197" s="419"/>
      <c r="E197" s="419"/>
      <c r="F197" s="419"/>
      <c r="G197" s="419"/>
      <c r="H197" s="419"/>
      <c r="I197" s="419"/>
      <c r="J197" s="419"/>
    </row>
    <row r="198" spans="1:10" ht="15.75" customHeight="1">
      <c r="A198" s="309"/>
      <c r="B198" s="309"/>
      <c r="C198" s="309"/>
      <c r="D198" s="309"/>
      <c r="E198" s="309"/>
      <c r="F198" s="309"/>
      <c r="G198" s="309"/>
      <c r="H198" s="309"/>
      <c r="I198" s="309"/>
      <c r="J198" s="309"/>
    </row>
    <row r="199" spans="1:10" ht="34.5" customHeight="1">
      <c r="A199" s="371" t="s">
        <v>33</v>
      </c>
      <c r="B199" s="398" t="s">
        <v>187</v>
      </c>
      <c r="C199" s="398"/>
      <c r="D199" s="398"/>
      <c r="E199" s="371" t="s">
        <v>195</v>
      </c>
      <c r="F199" s="371" t="s">
        <v>72</v>
      </c>
      <c r="G199" s="371" t="s">
        <v>73</v>
      </c>
      <c r="H199" s="398" t="s">
        <v>193</v>
      </c>
      <c r="I199" s="398"/>
      <c r="J199" s="398"/>
    </row>
    <row r="200" spans="1:10" ht="12.75">
      <c r="A200" s="371"/>
      <c r="B200" s="398"/>
      <c r="C200" s="398"/>
      <c r="D200" s="398"/>
      <c r="E200" s="371"/>
      <c r="F200" s="371"/>
      <c r="G200" s="371"/>
      <c r="H200" s="298" t="s">
        <v>103</v>
      </c>
      <c r="I200" s="299" t="s">
        <v>34</v>
      </c>
      <c r="J200" s="299" t="s">
        <v>26</v>
      </c>
    </row>
    <row r="201" spans="1:10" ht="12.75">
      <c r="A201" s="298">
        <v>1</v>
      </c>
      <c r="B201" s="398">
        <v>2</v>
      </c>
      <c r="C201" s="398"/>
      <c r="D201" s="398"/>
      <c r="E201" s="298">
        <v>3</v>
      </c>
      <c r="F201" s="298">
        <v>4</v>
      </c>
      <c r="G201" s="298">
        <v>5</v>
      </c>
      <c r="H201" s="19" t="s">
        <v>122</v>
      </c>
      <c r="I201" s="103">
        <v>7</v>
      </c>
      <c r="J201" s="103">
        <v>8</v>
      </c>
    </row>
    <row r="202" spans="1:10" ht="15.75" customHeight="1">
      <c r="A202" s="298">
        <v>1</v>
      </c>
      <c r="B202" s="418" t="s">
        <v>254</v>
      </c>
      <c r="C202" s="418"/>
      <c r="D202" s="418"/>
      <c r="E202" s="298" t="s">
        <v>222</v>
      </c>
      <c r="F202" s="250">
        <v>12</v>
      </c>
      <c r="G202" s="250">
        <v>8000</v>
      </c>
      <c r="H202" s="251">
        <f>F202*G202</f>
        <v>96000</v>
      </c>
      <c r="I202" s="251">
        <v>48000</v>
      </c>
      <c r="J202" s="251">
        <v>48000</v>
      </c>
    </row>
    <row r="203" spans="1:10" ht="15.75" customHeight="1" hidden="1">
      <c r="A203" s="298">
        <v>2</v>
      </c>
      <c r="B203" s="410" t="s">
        <v>141</v>
      </c>
      <c r="C203" s="410"/>
      <c r="D203" s="410"/>
      <c r="E203" s="298"/>
      <c r="F203" s="252"/>
      <c r="G203" s="250"/>
      <c r="H203" s="251">
        <f aca="true" t="shared" si="2" ref="H203:H217">F203*G203</f>
        <v>0</v>
      </c>
      <c r="I203" s="253"/>
      <c r="J203" s="253"/>
    </row>
    <row r="204" spans="1:10" ht="15.75" customHeight="1">
      <c r="A204" s="298">
        <v>3</v>
      </c>
      <c r="B204" s="410" t="s">
        <v>255</v>
      </c>
      <c r="C204" s="410"/>
      <c r="D204" s="410"/>
      <c r="E204" s="298" t="s">
        <v>256</v>
      </c>
      <c r="F204" s="252">
        <v>2533</v>
      </c>
      <c r="G204" s="250">
        <v>150</v>
      </c>
      <c r="H204" s="251">
        <f t="shared" si="2"/>
        <v>379950</v>
      </c>
      <c r="I204" s="253">
        <v>261296</v>
      </c>
      <c r="J204" s="253">
        <v>261296</v>
      </c>
    </row>
    <row r="205" spans="1:10" ht="27.75" customHeight="1">
      <c r="A205" s="298">
        <v>4</v>
      </c>
      <c r="B205" s="410" t="s">
        <v>257</v>
      </c>
      <c r="C205" s="410"/>
      <c r="D205" s="410"/>
      <c r="E205" s="298" t="s">
        <v>290</v>
      </c>
      <c r="F205" s="252">
        <v>1</v>
      </c>
      <c r="G205" s="254">
        <v>1163</v>
      </c>
      <c r="H205" s="251">
        <v>1163</v>
      </c>
      <c r="I205" s="255">
        <v>1163</v>
      </c>
      <c r="J205" s="255">
        <v>1163</v>
      </c>
    </row>
    <row r="206" spans="1:10" ht="15.75" customHeight="1" hidden="1">
      <c r="A206" s="298">
        <v>5</v>
      </c>
      <c r="B206" s="410" t="s">
        <v>144</v>
      </c>
      <c r="C206" s="410"/>
      <c r="D206" s="410"/>
      <c r="E206" s="298"/>
      <c r="F206" s="126"/>
      <c r="G206" s="124"/>
      <c r="H206" s="111">
        <f t="shared" si="2"/>
        <v>0</v>
      </c>
      <c r="I206" s="56"/>
      <c r="J206" s="56"/>
    </row>
    <row r="207" spans="1:10" ht="15.75" customHeight="1" hidden="1">
      <c r="A207" s="298">
        <v>6</v>
      </c>
      <c r="B207" s="410" t="s">
        <v>145</v>
      </c>
      <c r="C207" s="410"/>
      <c r="D207" s="410"/>
      <c r="E207" s="298"/>
      <c r="F207" s="126"/>
      <c r="G207" s="124"/>
      <c r="H207" s="111">
        <f t="shared" si="2"/>
        <v>0</v>
      </c>
      <c r="I207" s="112"/>
      <c r="J207" s="112"/>
    </row>
    <row r="208" spans="1:10" ht="15.75" customHeight="1" hidden="1">
      <c r="A208" s="298">
        <v>7</v>
      </c>
      <c r="B208" s="410" t="s">
        <v>146</v>
      </c>
      <c r="C208" s="410"/>
      <c r="D208" s="410"/>
      <c r="E208" s="298"/>
      <c r="F208" s="126"/>
      <c r="G208" s="124"/>
      <c r="H208" s="111">
        <f t="shared" si="2"/>
        <v>0</v>
      </c>
      <c r="I208" s="56"/>
      <c r="J208" s="56"/>
    </row>
    <row r="209" spans="1:10" ht="15.75" customHeight="1" hidden="1">
      <c r="A209" s="298">
        <v>8</v>
      </c>
      <c r="B209" s="410" t="s">
        <v>147</v>
      </c>
      <c r="C209" s="410"/>
      <c r="D209" s="410"/>
      <c r="E209" s="298"/>
      <c r="F209" s="126"/>
      <c r="G209" s="93"/>
      <c r="H209" s="111">
        <f t="shared" si="2"/>
        <v>0</v>
      </c>
      <c r="I209" s="56"/>
      <c r="J209" s="56"/>
    </row>
    <row r="210" spans="1:10" ht="15.75" customHeight="1" hidden="1">
      <c r="A210" s="298">
        <v>9</v>
      </c>
      <c r="B210" s="410" t="s">
        <v>202</v>
      </c>
      <c r="C210" s="410"/>
      <c r="D210" s="410"/>
      <c r="E210" s="298"/>
      <c r="F210" s="128"/>
      <c r="G210" s="56"/>
      <c r="H210" s="111">
        <f t="shared" si="2"/>
        <v>0</v>
      </c>
      <c r="I210" s="56"/>
      <c r="J210" s="56"/>
    </row>
    <row r="211" spans="1:10" ht="15.75" customHeight="1" hidden="1">
      <c r="A211" s="298">
        <v>10</v>
      </c>
      <c r="B211" s="410" t="s">
        <v>148</v>
      </c>
      <c r="C211" s="410"/>
      <c r="D211" s="410"/>
      <c r="E211" s="298"/>
      <c r="F211" s="128"/>
      <c r="G211" s="56"/>
      <c r="H211" s="111">
        <f t="shared" si="2"/>
        <v>0</v>
      </c>
      <c r="I211" s="56"/>
      <c r="J211" s="56"/>
    </row>
    <row r="212" spans="1:10" ht="15.75" customHeight="1" hidden="1">
      <c r="A212" s="298">
        <v>11</v>
      </c>
      <c r="B212" s="410" t="s">
        <v>149</v>
      </c>
      <c r="C212" s="410"/>
      <c r="D212" s="410"/>
      <c r="E212" s="298"/>
      <c r="F212" s="129"/>
      <c r="G212" s="112"/>
      <c r="H212" s="111">
        <f t="shared" si="2"/>
        <v>0</v>
      </c>
      <c r="I212" s="130"/>
      <c r="J212" s="130"/>
    </row>
    <row r="213" spans="1:10" ht="15.75" customHeight="1">
      <c r="A213" s="298">
        <v>12</v>
      </c>
      <c r="B213" s="410" t="s">
        <v>295</v>
      </c>
      <c r="C213" s="410"/>
      <c r="D213" s="410"/>
      <c r="E213" s="34" t="s">
        <v>223</v>
      </c>
      <c r="F213" s="129">
        <v>2</v>
      </c>
      <c r="G213" s="112">
        <v>12849</v>
      </c>
      <c r="H213" s="111">
        <f t="shared" si="2"/>
        <v>25698</v>
      </c>
      <c r="I213" s="130"/>
      <c r="J213" s="130"/>
    </row>
    <row r="214" spans="1:10" ht="15.75" customHeight="1" hidden="1">
      <c r="A214" s="298">
        <v>13</v>
      </c>
      <c r="B214" s="410" t="s">
        <v>148</v>
      </c>
      <c r="C214" s="410"/>
      <c r="D214" s="410"/>
      <c r="E214" s="34"/>
      <c r="F214" s="129"/>
      <c r="G214" s="131"/>
      <c r="H214" s="111">
        <f t="shared" si="2"/>
        <v>0</v>
      </c>
      <c r="I214" s="132"/>
      <c r="J214" s="132"/>
    </row>
    <row r="215" spans="1:10" ht="15.75" customHeight="1" hidden="1">
      <c r="A215" s="298">
        <v>14</v>
      </c>
      <c r="B215" s="420" t="s">
        <v>42</v>
      </c>
      <c r="C215" s="421"/>
      <c r="D215" s="421"/>
      <c r="E215" s="34"/>
      <c r="F215" s="129"/>
      <c r="G215" s="131"/>
      <c r="H215" s="111">
        <f t="shared" si="2"/>
        <v>0</v>
      </c>
      <c r="I215" s="132"/>
      <c r="J215" s="132"/>
    </row>
    <row r="216" spans="1:10" ht="28.5" customHeight="1" hidden="1">
      <c r="A216" s="298">
        <v>15</v>
      </c>
      <c r="B216" s="375" t="s">
        <v>150</v>
      </c>
      <c r="C216" s="399"/>
      <c r="D216" s="399"/>
      <c r="E216" s="34"/>
      <c r="F216" s="129"/>
      <c r="G216" s="131"/>
      <c r="H216" s="111">
        <f t="shared" si="2"/>
        <v>0</v>
      </c>
      <c r="I216" s="132"/>
      <c r="J216" s="132"/>
    </row>
    <row r="217" spans="1:10" ht="15.75" customHeight="1" hidden="1">
      <c r="A217" s="298">
        <v>16</v>
      </c>
      <c r="B217" s="375" t="s">
        <v>146</v>
      </c>
      <c r="C217" s="399"/>
      <c r="D217" s="399"/>
      <c r="E217" s="34"/>
      <c r="F217" s="129"/>
      <c r="G217" s="131"/>
      <c r="H217" s="111">
        <f t="shared" si="2"/>
        <v>0</v>
      </c>
      <c r="I217" s="132"/>
      <c r="J217" s="132"/>
    </row>
    <row r="218" spans="1:10" ht="20.25" customHeight="1">
      <c r="A218" s="404" t="s">
        <v>151</v>
      </c>
      <c r="B218" s="405"/>
      <c r="C218" s="405"/>
      <c r="D218" s="405"/>
      <c r="E218" s="405"/>
      <c r="F218" s="405"/>
      <c r="G218" s="406"/>
      <c r="H218" s="102">
        <f>SUM(H202:H213)</f>
        <v>502811</v>
      </c>
      <c r="I218" s="102">
        <f>SUM(I202:I213)</f>
        <v>310459</v>
      </c>
      <c r="J218" s="102">
        <f>SUM(J202:J213)</f>
        <v>310459</v>
      </c>
    </row>
    <row r="219" spans="1:10" s="134" customFormat="1" ht="12.75" customHeight="1">
      <c r="A219" s="133"/>
      <c r="B219" s="133"/>
      <c r="C219" s="133"/>
      <c r="D219" s="133"/>
      <c r="E219" s="133"/>
      <c r="F219" s="133"/>
      <c r="G219" s="60"/>
      <c r="H219" s="60"/>
      <c r="I219" s="60"/>
      <c r="J219" s="60"/>
    </row>
    <row r="220" spans="1:10" ht="21.75" customHeight="1">
      <c r="A220" s="409" t="s">
        <v>152</v>
      </c>
      <c r="B220" s="409"/>
      <c r="C220" s="409"/>
      <c r="D220" s="409"/>
      <c r="E220" s="409"/>
      <c r="F220" s="409"/>
      <c r="G220" s="409"/>
      <c r="H220" s="409"/>
      <c r="I220" s="409"/>
      <c r="J220" s="409"/>
    </row>
    <row r="221" spans="1:8" ht="15.75" customHeight="1">
      <c r="A221" s="86"/>
      <c r="B221" s="135"/>
      <c r="C221" s="135"/>
      <c r="D221" s="135"/>
      <c r="E221" s="135"/>
      <c r="F221" s="135"/>
      <c r="G221" s="135"/>
      <c r="H221" s="135"/>
    </row>
    <row r="222" spans="1:10" ht="18" customHeight="1">
      <c r="A222" s="371" t="s">
        <v>33</v>
      </c>
      <c r="B222" s="369" t="s">
        <v>209</v>
      </c>
      <c r="C222" s="425"/>
      <c r="D222" s="371" t="s">
        <v>195</v>
      </c>
      <c r="E222" s="371" t="s">
        <v>72</v>
      </c>
      <c r="F222" s="371" t="s">
        <v>73</v>
      </c>
      <c r="G222" s="398" t="s">
        <v>193</v>
      </c>
      <c r="H222" s="398"/>
      <c r="I222" s="398"/>
      <c r="J222" s="398"/>
    </row>
    <row r="223" spans="1:10" ht="19.5" customHeight="1">
      <c r="A223" s="371"/>
      <c r="B223" s="426"/>
      <c r="C223" s="427"/>
      <c r="D223" s="371"/>
      <c r="E223" s="371"/>
      <c r="F223" s="371"/>
      <c r="G223" s="298" t="s">
        <v>24</v>
      </c>
      <c r="H223" s="298" t="s">
        <v>34</v>
      </c>
      <c r="I223" s="398" t="s">
        <v>26</v>
      </c>
      <c r="J223" s="398"/>
    </row>
    <row r="224" spans="1:10" ht="15" customHeight="1">
      <c r="A224" s="298">
        <v>1</v>
      </c>
      <c r="B224" s="389">
        <v>2</v>
      </c>
      <c r="C224" s="391"/>
      <c r="D224" s="298">
        <v>3</v>
      </c>
      <c r="E224" s="298">
        <v>4</v>
      </c>
      <c r="F224" s="298">
        <v>5</v>
      </c>
      <c r="G224" s="298">
        <v>6</v>
      </c>
      <c r="H224" s="298">
        <v>7</v>
      </c>
      <c r="I224" s="389">
        <v>8</v>
      </c>
      <c r="J224" s="391"/>
    </row>
    <row r="225" spans="1:10" ht="19.5" customHeight="1" hidden="1">
      <c r="A225" s="299">
        <v>1</v>
      </c>
      <c r="B225" s="420" t="s">
        <v>153</v>
      </c>
      <c r="C225" s="421"/>
      <c r="D225" s="136"/>
      <c r="E225" s="136"/>
      <c r="F225" s="136"/>
      <c r="G225" s="137"/>
      <c r="H225" s="137"/>
      <c r="I225" s="423"/>
      <c r="J225" s="424"/>
    </row>
    <row r="226" spans="1:10" ht="19.5" customHeight="1" hidden="1">
      <c r="A226" s="299">
        <v>2</v>
      </c>
      <c r="B226" s="420" t="s">
        <v>154</v>
      </c>
      <c r="C226" s="421"/>
      <c r="D226" s="136"/>
      <c r="E226" s="136"/>
      <c r="F226" s="136"/>
      <c r="G226" s="137"/>
      <c r="H226" s="137"/>
      <c r="I226" s="423"/>
      <c r="J226" s="424"/>
    </row>
    <row r="227" spans="1:10" ht="19.5" customHeight="1" hidden="1">
      <c r="A227" s="299">
        <v>3</v>
      </c>
      <c r="B227" s="420" t="s">
        <v>155</v>
      </c>
      <c r="C227" s="421"/>
      <c r="D227" s="136"/>
      <c r="E227" s="136"/>
      <c r="F227" s="136"/>
      <c r="G227" s="137"/>
      <c r="H227" s="137"/>
      <c r="I227" s="423"/>
      <c r="J227" s="424"/>
    </row>
    <row r="228" spans="1:10" ht="19.5" customHeight="1" hidden="1">
      <c r="A228" s="299">
        <v>4</v>
      </c>
      <c r="B228" s="420" t="s">
        <v>156</v>
      </c>
      <c r="C228" s="421"/>
      <c r="D228" s="136"/>
      <c r="E228" s="136"/>
      <c r="F228" s="136"/>
      <c r="G228" s="137"/>
      <c r="H228" s="137"/>
      <c r="I228" s="423"/>
      <c r="J228" s="424"/>
    </row>
    <row r="229" spans="1:10" ht="20.25" customHeight="1">
      <c r="A229" s="404" t="s">
        <v>157</v>
      </c>
      <c r="B229" s="405"/>
      <c r="C229" s="405"/>
      <c r="D229" s="405"/>
      <c r="E229" s="405"/>
      <c r="F229" s="406"/>
      <c r="G229" s="57">
        <f>G225+G226+G227+G228</f>
        <v>0</v>
      </c>
      <c r="H229" s="57">
        <f>H225+H226+H227+H228</f>
        <v>0</v>
      </c>
      <c r="I229" s="428">
        <f>SUM(I225:J228)</f>
        <v>0</v>
      </c>
      <c r="J229" s="429"/>
    </row>
    <row r="230" spans="1:8" ht="12.75">
      <c r="A230" s="86"/>
      <c r="B230" s="135"/>
      <c r="C230" s="135"/>
      <c r="D230" s="135"/>
      <c r="E230" s="135"/>
      <c r="F230" s="135"/>
      <c r="G230" s="135"/>
      <c r="H230" s="135"/>
    </row>
    <row r="231" spans="1:10" ht="18.75" customHeight="1">
      <c r="A231" s="400" t="s">
        <v>158</v>
      </c>
      <c r="B231" s="400"/>
      <c r="C231" s="400"/>
      <c r="D231" s="400"/>
      <c r="E231" s="400"/>
      <c r="F231" s="400"/>
      <c r="G231" s="400"/>
      <c r="H231" s="400"/>
      <c r="I231" s="400"/>
      <c r="J231" s="400"/>
    </row>
    <row r="232" spans="1:10" ht="18.75" customHeight="1">
      <c r="A232" s="303"/>
      <c r="B232" s="303"/>
      <c r="C232" s="303"/>
      <c r="D232" s="303"/>
      <c r="E232" s="303"/>
      <c r="F232" s="303"/>
      <c r="G232" s="303"/>
      <c r="H232" s="303"/>
      <c r="I232" s="303"/>
      <c r="J232" s="303"/>
    </row>
    <row r="233" spans="1:10" ht="12.75">
      <c r="A233" s="371" t="s">
        <v>33</v>
      </c>
      <c r="B233" s="371" t="s">
        <v>209</v>
      </c>
      <c r="C233" s="371"/>
      <c r="D233" s="371"/>
      <c r="E233" s="366" t="s">
        <v>195</v>
      </c>
      <c r="F233" s="371" t="s">
        <v>72</v>
      </c>
      <c r="G233" s="371" t="s">
        <v>189</v>
      </c>
      <c r="H233" s="398" t="s">
        <v>193</v>
      </c>
      <c r="I233" s="398"/>
      <c r="J233" s="398"/>
    </row>
    <row r="234" spans="1:10" ht="36.75" customHeight="1">
      <c r="A234" s="371"/>
      <c r="B234" s="371"/>
      <c r="C234" s="371"/>
      <c r="D234" s="371"/>
      <c r="E234" s="368"/>
      <c r="F234" s="371"/>
      <c r="G234" s="371"/>
      <c r="H234" s="298" t="s">
        <v>24</v>
      </c>
      <c r="I234" s="299" t="s">
        <v>25</v>
      </c>
      <c r="J234" s="299" t="s">
        <v>26</v>
      </c>
    </row>
    <row r="235" spans="1:10" ht="15.75" customHeight="1">
      <c r="A235" s="298">
        <v>1</v>
      </c>
      <c r="B235" s="371">
        <v>2</v>
      </c>
      <c r="C235" s="371"/>
      <c r="D235" s="371"/>
      <c r="E235" s="298">
        <v>3</v>
      </c>
      <c r="F235" s="298">
        <v>4</v>
      </c>
      <c r="G235" s="298">
        <v>5</v>
      </c>
      <c r="H235" s="298" t="s">
        <v>122</v>
      </c>
      <c r="I235" s="324">
        <v>7</v>
      </c>
      <c r="J235" s="324">
        <v>8</v>
      </c>
    </row>
    <row r="236" spans="1:10" ht="12" customHeight="1" hidden="1">
      <c r="A236" s="299">
        <v>1</v>
      </c>
      <c r="B236" s="376" t="s">
        <v>159</v>
      </c>
      <c r="C236" s="407"/>
      <c r="D236" s="407"/>
      <c r="E236" s="79"/>
      <c r="F236" s="34"/>
      <c r="G236" s="34"/>
      <c r="H236" s="35">
        <f>F236*G236</f>
        <v>0</v>
      </c>
      <c r="I236" s="75"/>
      <c r="J236" s="75"/>
    </row>
    <row r="237" spans="1:10" ht="14.25" customHeight="1">
      <c r="A237" s="299">
        <v>2</v>
      </c>
      <c r="B237" s="376" t="s">
        <v>258</v>
      </c>
      <c r="C237" s="407"/>
      <c r="D237" s="407"/>
      <c r="E237" s="79" t="s">
        <v>223</v>
      </c>
      <c r="F237" s="34">
        <v>5</v>
      </c>
      <c r="G237" s="232">
        <v>40000</v>
      </c>
      <c r="H237" s="240">
        <v>200000</v>
      </c>
      <c r="I237" s="245">
        <v>200000</v>
      </c>
      <c r="J237" s="245">
        <v>200000</v>
      </c>
    </row>
    <row r="238" spans="1:10" ht="12.75" hidden="1">
      <c r="A238" s="411"/>
      <c r="B238" s="431"/>
      <c r="C238" s="432"/>
      <c r="D238" s="432"/>
      <c r="E238" s="79"/>
      <c r="F238" s="34"/>
      <c r="G238" s="232"/>
      <c r="H238" s="240"/>
      <c r="I238" s="245"/>
      <c r="J238" s="245"/>
    </row>
    <row r="239" spans="1:10" ht="12.75" hidden="1">
      <c r="A239" s="412"/>
      <c r="B239" s="431"/>
      <c r="C239" s="432"/>
      <c r="D239" s="432"/>
      <c r="E239" s="79"/>
      <c r="F239" s="34"/>
      <c r="G239" s="232"/>
      <c r="H239" s="240">
        <f aca="true" t="shared" si="3" ref="H239:H250">G239*F239</f>
        <v>0</v>
      </c>
      <c r="I239" s="245"/>
      <c r="J239" s="245"/>
    </row>
    <row r="240" spans="1:10" ht="12.75" hidden="1">
      <c r="A240" s="412"/>
      <c r="B240" s="431"/>
      <c r="C240" s="432"/>
      <c r="D240" s="432"/>
      <c r="E240" s="79"/>
      <c r="F240" s="34"/>
      <c r="G240" s="232"/>
      <c r="H240" s="240">
        <f t="shared" si="3"/>
        <v>0</v>
      </c>
      <c r="I240" s="245"/>
      <c r="J240" s="245"/>
    </row>
    <row r="241" spans="1:10" ht="12.75" hidden="1">
      <c r="A241" s="412"/>
      <c r="B241" s="431"/>
      <c r="C241" s="432"/>
      <c r="D241" s="432"/>
      <c r="E241" s="79"/>
      <c r="F241" s="34"/>
      <c r="G241" s="232"/>
      <c r="H241" s="240">
        <f t="shared" si="3"/>
        <v>0</v>
      </c>
      <c r="I241" s="245"/>
      <c r="J241" s="245"/>
    </row>
    <row r="242" spans="1:10" ht="12.75" hidden="1">
      <c r="A242" s="412"/>
      <c r="B242" s="431"/>
      <c r="C242" s="432"/>
      <c r="D242" s="432"/>
      <c r="E242" s="79"/>
      <c r="F242" s="34"/>
      <c r="G242" s="232"/>
      <c r="H242" s="240">
        <f t="shared" si="3"/>
        <v>0</v>
      </c>
      <c r="I242" s="245"/>
      <c r="J242" s="245"/>
    </row>
    <row r="243" spans="1:10" ht="12.75" hidden="1">
      <c r="A243" s="412"/>
      <c r="B243" s="431"/>
      <c r="C243" s="432"/>
      <c r="D243" s="432"/>
      <c r="E243" s="79"/>
      <c r="F243" s="34"/>
      <c r="G243" s="232"/>
      <c r="H243" s="240">
        <f t="shared" si="3"/>
        <v>0</v>
      </c>
      <c r="I243" s="245"/>
      <c r="J243" s="245"/>
    </row>
    <row r="244" spans="1:10" ht="12.75" hidden="1">
      <c r="A244" s="412"/>
      <c r="B244" s="431"/>
      <c r="C244" s="432"/>
      <c r="D244" s="432"/>
      <c r="E244" s="79"/>
      <c r="F244" s="34"/>
      <c r="G244" s="232"/>
      <c r="H244" s="240">
        <f t="shared" si="3"/>
        <v>0</v>
      </c>
      <c r="I244" s="245"/>
      <c r="J244" s="245"/>
    </row>
    <row r="245" spans="1:10" ht="12.75" hidden="1">
      <c r="A245" s="412"/>
      <c r="B245" s="431"/>
      <c r="C245" s="432"/>
      <c r="D245" s="432"/>
      <c r="E245" s="79"/>
      <c r="F245" s="34"/>
      <c r="G245" s="232"/>
      <c r="H245" s="240">
        <f t="shared" si="3"/>
        <v>0</v>
      </c>
      <c r="I245" s="245"/>
      <c r="J245" s="245"/>
    </row>
    <row r="246" spans="1:10" ht="12.75" hidden="1">
      <c r="A246" s="412"/>
      <c r="B246" s="431"/>
      <c r="C246" s="432"/>
      <c r="D246" s="432"/>
      <c r="E246" s="79"/>
      <c r="F246" s="34"/>
      <c r="G246" s="232"/>
      <c r="H246" s="240">
        <f t="shared" si="3"/>
        <v>0</v>
      </c>
      <c r="I246" s="245"/>
      <c r="J246" s="245"/>
    </row>
    <row r="247" spans="1:10" ht="12.75" hidden="1">
      <c r="A247" s="412"/>
      <c r="B247" s="431"/>
      <c r="C247" s="432"/>
      <c r="D247" s="432"/>
      <c r="E247" s="79"/>
      <c r="F247" s="34"/>
      <c r="G247" s="232"/>
      <c r="H247" s="240">
        <f t="shared" si="3"/>
        <v>0</v>
      </c>
      <c r="I247" s="245"/>
      <c r="J247" s="245"/>
    </row>
    <row r="248" spans="1:10" ht="12.75" hidden="1">
      <c r="A248" s="412"/>
      <c r="B248" s="431"/>
      <c r="C248" s="432"/>
      <c r="D248" s="432"/>
      <c r="E248" s="79"/>
      <c r="F248" s="34"/>
      <c r="G248" s="232"/>
      <c r="H248" s="240">
        <f t="shared" si="3"/>
        <v>0</v>
      </c>
      <c r="I248" s="245"/>
      <c r="J248" s="245"/>
    </row>
    <row r="249" spans="1:10" ht="12.75" hidden="1">
      <c r="A249" s="412"/>
      <c r="B249" s="431"/>
      <c r="C249" s="432"/>
      <c r="D249" s="432"/>
      <c r="E249" s="79"/>
      <c r="F249" s="34"/>
      <c r="G249" s="34"/>
      <c r="H249" s="35">
        <f t="shared" si="3"/>
        <v>0</v>
      </c>
      <c r="I249" s="327"/>
      <c r="J249" s="327"/>
    </row>
    <row r="250" spans="1:10" ht="21.75" customHeight="1" hidden="1">
      <c r="A250" s="413"/>
      <c r="B250" s="431"/>
      <c r="C250" s="432"/>
      <c r="D250" s="432"/>
      <c r="E250" s="79"/>
      <c r="F250" s="138"/>
      <c r="G250" s="138"/>
      <c r="H250" s="35">
        <f t="shared" si="3"/>
        <v>0</v>
      </c>
      <c r="I250" s="327"/>
      <c r="J250" s="327"/>
    </row>
    <row r="251" spans="1:10" ht="28.5" customHeight="1">
      <c r="A251" s="139" t="s">
        <v>161</v>
      </c>
      <c r="B251" s="433" t="s">
        <v>259</v>
      </c>
      <c r="C251" s="434"/>
      <c r="D251" s="434"/>
      <c r="E251" s="140" t="s">
        <v>223</v>
      </c>
      <c r="F251" s="138" t="s">
        <v>296</v>
      </c>
      <c r="G251" s="138" t="s">
        <v>297</v>
      </c>
      <c r="H251" s="328">
        <f>G251*F251</f>
        <v>744238.3</v>
      </c>
      <c r="I251" s="232">
        <v>595900</v>
      </c>
      <c r="J251" s="232">
        <v>595900</v>
      </c>
    </row>
    <row r="252" spans="1:10" ht="18" customHeight="1" hidden="1">
      <c r="A252" s="139"/>
      <c r="B252" s="431"/>
      <c r="C252" s="432"/>
      <c r="D252" s="432"/>
      <c r="E252" s="142"/>
      <c r="F252" s="143"/>
      <c r="G252" s="143"/>
      <c r="H252" s="141">
        <f>F252*G252</f>
        <v>0</v>
      </c>
      <c r="I252" s="75"/>
      <c r="J252" s="75"/>
    </row>
    <row r="253" spans="1:10" ht="12.75" hidden="1">
      <c r="A253" s="144">
        <v>4</v>
      </c>
      <c r="B253" s="407" t="s">
        <v>163</v>
      </c>
      <c r="C253" s="407"/>
      <c r="D253" s="407"/>
      <c r="E253" s="79"/>
      <c r="F253" s="34"/>
      <c r="G253" s="34"/>
      <c r="H253" s="141">
        <f>SUM(H254:H263)</f>
        <v>0</v>
      </c>
      <c r="I253" s="75"/>
      <c r="J253" s="75"/>
    </row>
    <row r="254" spans="1:10" ht="12.75" hidden="1">
      <c r="A254" s="435"/>
      <c r="B254" s="432" t="s">
        <v>164</v>
      </c>
      <c r="C254" s="432"/>
      <c r="D254" s="432"/>
      <c r="E254" s="142"/>
      <c r="F254" s="34"/>
      <c r="G254" s="34"/>
      <c r="H254" s="141">
        <f>G254*F254</f>
        <v>0</v>
      </c>
      <c r="I254" s="75"/>
      <c r="J254" s="75"/>
    </row>
    <row r="255" spans="1:10" ht="15" customHeight="1" hidden="1">
      <c r="A255" s="436"/>
      <c r="B255" s="432"/>
      <c r="C255" s="432"/>
      <c r="D255" s="432"/>
      <c r="E255" s="142"/>
      <c r="F255" s="34"/>
      <c r="G255" s="34"/>
      <c r="H255" s="141">
        <f aca="true" t="shared" si="4" ref="H255:H263">G255*F255</f>
        <v>0</v>
      </c>
      <c r="I255" s="75"/>
      <c r="J255" s="75"/>
    </row>
    <row r="256" spans="1:10" ht="17.25" customHeight="1" hidden="1">
      <c r="A256" s="436"/>
      <c r="B256" s="432"/>
      <c r="C256" s="432"/>
      <c r="D256" s="432"/>
      <c r="E256" s="142"/>
      <c r="F256" s="34"/>
      <c r="G256" s="34"/>
      <c r="H256" s="141">
        <f t="shared" si="4"/>
        <v>0</v>
      </c>
      <c r="I256" s="75"/>
      <c r="J256" s="75"/>
    </row>
    <row r="257" spans="1:10" ht="12.75" hidden="1">
      <c r="A257" s="436"/>
      <c r="B257" s="432"/>
      <c r="C257" s="432"/>
      <c r="D257" s="432"/>
      <c r="E257" s="142"/>
      <c r="F257" s="34"/>
      <c r="G257" s="34"/>
      <c r="H257" s="141">
        <f t="shared" si="4"/>
        <v>0</v>
      </c>
      <c r="I257" s="75"/>
      <c r="J257" s="75"/>
    </row>
    <row r="258" spans="1:10" ht="12.75" hidden="1">
      <c r="A258" s="436"/>
      <c r="B258" s="432"/>
      <c r="C258" s="432"/>
      <c r="D258" s="432"/>
      <c r="E258" s="142"/>
      <c r="F258" s="34"/>
      <c r="G258" s="34"/>
      <c r="H258" s="141">
        <f t="shared" si="4"/>
        <v>0</v>
      </c>
      <c r="I258" s="75"/>
      <c r="J258" s="75"/>
    </row>
    <row r="259" spans="1:10" ht="12.75" hidden="1">
      <c r="A259" s="436"/>
      <c r="B259" s="438"/>
      <c r="C259" s="439"/>
      <c r="D259" s="439"/>
      <c r="E259" s="142"/>
      <c r="F259" s="34"/>
      <c r="G259" s="34"/>
      <c r="H259" s="141">
        <f t="shared" si="4"/>
        <v>0</v>
      </c>
      <c r="I259" s="75"/>
      <c r="J259" s="75"/>
    </row>
    <row r="260" spans="1:10" ht="12" customHeight="1" hidden="1">
      <c r="A260" s="436"/>
      <c r="B260" s="438"/>
      <c r="C260" s="439"/>
      <c r="D260" s="439"/>
      <c r="E260" s="79"/>
      <c r="F260" s="34"/>
      <c r="G260" s="34"/>
      <c r="H260" s="141">
        <f t="shared" si="4"/>
        <v>0</v>
      </c>
      <c r="I260" s="75"/>
      <c r="J260" s="75"/>
    </row>
    <row r="261" spans="1:10" ht="12" customHeight="1" hidden="1">
      <c r="A261" s="436"/>
      <c r="B261" s="438"/>
      <c r="C261" s="439"/>
      <c r="D261" s="439"/>
      <c r="E261" s="79"/>
      <c r="F261" s="34"/>
      <c r="G261" s="34"/>
      <c r="H261" s="141">
        <f t="shared" si="4"/>
        <v>0</v>
      </c>
      <c r="I261" s="75"/>
      <c r="J261" s="75"/>
    </row>
    <row r="262" spans="1:10" ht="12" customHeight="1" hidden="1">
      <c r="A262" s="436"/>
      <c r="B262" s="438"/>
      <c r="C262" s="439"/>
      <c r="D262" s="439"/>
      <c r="E262" s="79"/>
      <c r="F262" s="34"/>
      <c r="G262" s="34"/>
      <c r="H262" s="141">
        <f t="shared" si="4"/>
        <v>0</v>
      </c>
      <c r="I262" s="75"/>
      <c r="J262" s="75"/>
    </row>
    <row r="263" spans="1:10" ht="14.25" customHeight="1" hidden="1">
      <c r="A263" s="437"/>
      <c r="B263" s="438"/>
      <c r="C263" s="439"/>
      <c r="D263" s="439"/>
      <c r="E263" s="79"/>
      <c r="F263" s="34"/>
      <c r="G263" s="34"/>
      <c r="H263" s="141">
        <f t="shared" si="4"/>
        <v>0</v>
      </c>
      <c r="I263" s="75"/>
      <c r="J263" s="75"/>
    </row>
    <row r="264" spans="1:10" ht="12.75" hidden="1">
      <c r="A264" s="145"/>
      <c r="B264" s="430" t="s">
        <v>165</v>
      </c>
      <c r="C264" s="430"/>
      <c r="D264" s="430"/>
      <c r="E264" s="146"/>
      <c r="F264" s="147"/>
      <c r="G264" s="147"/>
      <c r="H264" s="148">
        <f>H265+H266+H267+H268</f>
        <v>0</v>
      </c>
      <c r="I264" s="149"/>
      <c r="J264" s="149"/>
    </row>
    <row r="265" spans="1:10" ht="12" customHeight="1" hidden="1">
      <c r="A265" s="150"/>
      <c r="B265" s="438"/>
      <c r="C265" s="439"/>
      <c r="D265" s="439"/>
      <c r="E265" s="79"/>
      <c r="F265" s="34"/>
      <c r="G265" s="34"/>
      <c r="H265" s="35">
        <f>G265*F265</f>
        <v>0</v>
      </c>
      <c r="I265" s="75"/>
      <c r="J265" s="75"/>
    </row>
    <row r="266" spans="1:10" ht="12" customHeight="1" hidden="1">
      <c r="A266" s="150"/>
      <c r="B266" s="438"/>
      <c r="C266" s="439"/>
      <c r="D266" s="439"/>
      <c r="E266" s="79"/>
      <c r="F266" s="34"/>
      <c r="G266" s="34"/>
      <c r="H266" s="35">
        <f>F266*G266</f>
        <v>0</v>
      </c>
      <c r="I266" s="75"/>
      <c r="J266" s="75"/>
    </row>
    <row r="267" spans="1:10" ht="12" customHeight="1" hidden="1">
      <c r="A267" s="150"/>
      <c r="B267" s="438"/>
      <c r="C267" s="439"/>
      <c r="D267" s="439"/>
      <c r="E267" s="79"/>
      <c r="F267" s="34"/>
      <c r="G267" s="34"/>
      <c r="H267" s="35">
        <f>F267*G267</f>
        <v>0</v>
      </c>
      <c r="I267" s="75"/>
      <c r="J267" s="75"/>
    </row>
    <row r="268" spans="1:10" ht="14.25" customHeight="1" hidden="1">
      <c r="A268" s="150"/>
      <c r="B268" s="438"/>
      <c r="C268" s="439"/>
      <c r="D268" s="439"/>
      <c r="E268" s="79"/>
      <c r="F268" s="34"/>
      <c r="G268" s="34"/>
      <c r="H268" s="35">
        <f>F268*G268</f>
        <v>0</v>
      </c>
      <c r="I268" s="75"/>
      <c r="J268" s="75"/>
    </row>
    <row r="269" spans="1:10" ht="18" customHeight="1">
      <c r="A269" s="404" t="s">
        <v>166</v>
      </c>
      <c r="B269" s="405"/>
      <c r="C269" s="405"/>
      <c r="D269" s="405"/>
      <c r="E269" s="405"/>
      <c r="F269" s="405"/>
      <c r="G269" s="406"/>
      <c r="H269" s="57">
        <f>H236+H237+H251+H253</f>
        <v>944238.3</v>
      </c>
      <c r="I269" s="57">
        <f>I236+I237+I251+I253</f>
        <v>795900</v>
      </c>
      <c r="J269" s="57">
        <f>J236+J237+J251+J253</f>
        <v>795900</v>
      </c>
    </row>
    <row r="270" spans="1:8" ht="17.25" customHeight="1">
      <c r="A270" s="47"/>
      <c r="B270" s="81"/>
      <c r="C270" s="47"/>
      <c r="D270" s="81"/>
      <c r="E270" s="81"/>
      <c r="F270" s="48"/>
      <c r="G270" s="48"/>
      <c r="H270" s="48"/>
    </row>
    <row r="271" spans="1:10" ht="12.75">
      <c r="A271" s="378" t="s">
        <v>167</v>
      </c>
      <c r="B271" s="378"/>
      <c r="C271" s="378"/>
      <c r="D271" s="378"/>
      <c r="E271" s="378"/>
      <c r="F271" s="378"/>
      <c r="G271" s="378"/>
      <c r="H271" s="378"/>
      <c r="I271" s="151"/>
      <c r="J271" s="151"/>
    </row>
    <row r="272" spans="1:8" ht="12.75">
      <c r="A272" s="47"/>
      <c r="B272" s="152"/>
      <c r="C272" s="152"/>
      <c r="D272" s="81"/>
      <c r="E272" s="81"/>
      <c r="F272" s="81"/>
      <c r="G272" s="48"/>
      <c r="H272" s="48"/>
    </row>
    <row r="273" spans="1:10" s="153" customFormat="1" ht="30" customHeight="1">
      <c r="A273" s="371" t="s">
        <v>33</v>
      </c>
      <c r="B273" s="371" t="s">
        <v>187</v>
      </c>
      <c r="C273" s="371"/>
      <c r="D273" s="371"/>
      <c r="E273" s="371" t="s">
        <v>168</v>
      </c>
      <c r="F273" s="401" t="s">
        <v>72</v>
      </c>
      <c r="G273" s="371" t="s">
        <v>188</v>
      </c>
      <c r="H273" s="398" t="s">
        <v>23</v>
      </c>
      <c r="I273" s="398"/>
      <c r="J273" s="398"/>
    </row>
    <row r="274" spans="1:10" ht="25.5" customHeight="1">
      <c r="A274" s="371"/>
      <c r="B274" s="371"/>
      <c r="C274" s="371"/>
      <c r="D274" s="371"/>
      <c r="E274" s="371"/>
      <c r="F274" s="401"/>
      <c r="G274" s="371"/>
      <c r="H274" s="298" t="s">
        <v>24</v>
      </c>
      <c r="I274" s="299" t="s">
        <v>25</v>
      </c>
      <c r="J274" s="299" t="s">
        <v>26</v>
      </c>
    </row>
    <row r="275" spans="1:10" ht="12.75">
      <c r="A275" s="298">
        <v>1</v>
      </c>
      <c r="B275" s="401">
        <v>2</v>
      </c>
      <c r="C275" s="401"/>
      <c r="D275" s="401"/>
      <c r="E275" s="302">
        <v>3</v>
      </c>
      <c r="F275" s="298">
        <v>4</v>
      </c>
      <c r="G275" s="298">
        <v>5</v>
      </c>
      <c r="H275" s="19" t="s">
        <v>122</v>
      </c>
      <c r="I275" s="103">
        <v>7</v>
      </c>
      <c r="J275" s="103">
        <v>8</v>
      </c>
    </row>
    <row r="276" spans="1:10" ht="12.75">
      <c r="A276" s="299">
        <v>1</v>
      </c>
      <c r="B276" s="410" t="s">
        <v>169</v>
      </c>
      <c r="C276" s="410"/>
      <c r="D276" s="420"/>
      <c r="E276" s="318"/>
      <c r="F276" s="156"/>
      <c r="G276" s="157"/>
      <c r="H276" s="158">
        <f>G276*F276</f>
        <v>0</v>
      </c>
      <c r="I276" s="158"/>
      <c r="J276" s="158"/>
    </row>
    <row r="277" spans="1:10" ht="12.75">
      <c r="A277" s="411"/>
      <c r="B277" s="420" t="s">
        <v>262</v>
      </c>
      <c r="C277" s="421"/>
      <c r="D277" s="421"/>
      <c r="E277" s="318" t="s">
        <v>175</v>
      </c>
      <c r="F277" s="156">
        <v>50</v>
      </c>
      <c r="G277" s="112">
        <v>170</v>
      </c>
      <c r="H277" s="158">
        <f aca="true" t="shared" si="5" ref="H277:H286">G277*F277</f>
        <v>8500</v>
      </c>
      <c r="I277" s="158">
        <v>8500</v>
      </c>
      <c r="J277" s="158">
        <v>8500</v>
      </c>
    </row>
    <row r="278" spans="1:10" ht="12.75">
      <c r="A278" s="412"/>
      <c r="B278" s="420" t="s">
        <v>263</v>
      </c>
      <c r="C278" s="421"/>
      <c r="D278" s="421"/>
      <c r="E278" s="318" t="s">
        <v>175</v>
      </c>
      <c r="F278" s="156">
        <v>100</v>
      </c>
      <c r="G278" s="112">
        <v>10</v>
      </c>
      <c r="H278" s="158">
        <f t="shared" si="5"/>
        <v>1000</v>
      </c>
      <c r="I278" s="158">
        <v>1000</v>
      </c>
      <c r="J278" s="158">
        <v>1000</v>
      </c>
    </row>
    <row r="279" spans="1:10" ht="12.75">
      <c r="A279" s="412"/>
      <c r="B279" s="420" t="s">
        <v>229</v>
      </c>
      <c r="C279" s="421"/>
      <c r="D279" s="421"/>
      <c r="E279" s="318" t="s">
        <v>230</v>
      </c>
      <c r="F279" s="156">
        <v>60</v>
      </c>
      <c r="G279" s="112">
        <v>300</v>
      </c>
      <c r="H279" s="158">
        <f t="shared" si="5"/>
        <v>18000</v>
      </c>
      <c r="I279" s="158">
        <v>18000</v>
      </c>
      <c r="J279" s="158">
        <v>18000</v>
      </c>
    </row>
    <row r="280" spans="1:10" ht="12.75">
      <c r="A280" s="412"/>
      <c r="B280" s="420" t="s">
        <v>232</v>
      </c>
      <c r="C280" s="421"/>
      <c r="D280" s="445"/>
      <c r="E280" s="318" t="s">
        <v>230</v>
      </c>
      <c r="F280" s="156">
        <v>1</v>
      </c>
      <c r="G280" s="112">
        <v>198.05</v>
      </c>
      <c r="H280" s="158">
        <f t="shared" si="5"/>
        <v>198.05</v>
      </c>
      <c r="I280" s="158"/>
      <c r="J280" s="158"/>
    </row>
    <row r="281" spans="1:10" ht="12.75" hidden="1">
      <c r="A281" s="412"/>
      <c r="B281" s="420"/>
      <c r="C281" s="421"/>
      <c r="D281" s="421"/>
      <c r="E281" s="318"/>
      <c r="F281" s="156"/>
      <c r="G281" s="112"/>
      <c r="H281" s="158">
        <f t="shared" si="5"/>
        <v>0</v>
      </c>
      <c r="I281" s="158"/>
      <c r="J281" s="158"/>
    </row>
    <row r="282" spans="1:10" ht="12.75" hidden="1">
      <c r="A282" s="412"/>
      <c r="B282" s="420"/>
      <c r="C282" s="421"/>
      <c r="D282" s="421"/>
      <c r="E282" s="318"/>
      <c r="F282" s="156"/>
      <c r="G282" s="112"/>
      <c r="H282" s="158">
        <f t="shared" si="5"/>
        <v>0</v>
      </c>
      <c r="I282" s="158"/>
      <c r="J282" s="158"/>
    </row>
    <row r="283" spans="1:10" ht="12.75" hidden="1">
      <c r="A283" s="412"/>
      <c r="B283" s="420"/>
      <c r="C283" s="421"/>
      <c r="D283" s="421"/>
      <c r="E283" s="318"/>
      <c r="F283" s="156"/>
      <c r="G283" s="112"/>
      <c r="H283" s="158">
        <f t="shared" si="5"/>
        <v>0</v>
      </c>
      <c r="I283" s="158"/>
      <c r="J283" s="158"/>
    </row>
    <row r="284" spans="1:10" ht="12.75" hidden="1">
      <c r="A284" s="412"/>
      <c r="B284" s="420"/>
      <c r="C284" s="421"/>
      <c r="D284" s="421"/>
      <c r="E284" s="318"/>
      <c r="F284" s="156"/>
      <c r="G284" s="112"/>
      <c r="H284" s="158">
        <f t="shared" si="5"/>
        <v>0</v>
      </c>
      <c r="I284" s="158"/>
      <c r="J284" s="158"/>
    </row>
    <row r="285" spans="1:10" ht="12.75" hidden="1">
      <c r="A285" s="412"/>
      <c r="B285" s="420"/>
      <c r="C285" s="421"/>
      <c r="D285" s="421"/>
      <c r="E285" s="318"/>
      <c r="F285" s="156"/>
      <c r="G285" s="112"/>
      <c r="H285" s="158">
        <f t="shared" si="5"/>
        <v>0</v>
      </c>
      <c r="I285" s="158"/>
      <c r="J285" s="158"/>
    </row>
    <row r="286" spans="1:10" ht="12.75" hidden="1">
      <c r="A286" s="412"/>
      <c r="B286" s="420"/>
      <c r="C286" s="421"/>
      <c r="D286" s="421"/>
      <c r="E286" s="318"/>
      <c r="F286" s="156"/>
      <c r="G286" s="112"/>
      <c r="H286" s="158">
        <f t="shared" si="5"/>
        <v>0</v>
      </c>
      <c r="I286" s="158"/>
      <c r="J286" s="158"/>
    </row>
    <row r="287" spans="1:10" ht="12.75">
      <c r="A287" s="413"/>
      <c r="B287" s="442" t="s">
        <v>170</v>
      </c>
      <c r="C287" s="443"/>
      <c r="D287" s="443"/>
      <c r="E287" s="159"/>
      <c r="F287" s="160"/>
      <c r="G287" s="161"/>
      <c r="H287" s="162">
        <f>SUM(H276:H286)</f>
        <v>27698.05</v>
      </c>
      <c r="I287" s="162">
        <f>SUM(I276:I286)</f>
        <v>27500</v>
      </c>
      <c r="J287" s="162">
        <f>SUM(J276:J286)</f>
        <v>27500</v>
      </c>
    </row>
    <row r="288" spans="1:10" ht="12.75">
      <c r="A288" s="299">
        <v>2</v>
      </c>
      <c r="B288" s="416" t="s">
        <v>171</v>
      </c>
      <c r="C288" s="416"/>
      <c r="D288" s="444"/>
      <c r="E288" s="163"/>
      <c r="F288" s="157"/>
      <c r="G288" s="157"/>
      <c r="H288" s="164">
        <f>F288*G288</f>
        <v>0</v>
      </c>
      <c r="I288" s="75"/>
      <c r="J288" s="75"/>
    </row>
    <row r="289" spans="1:10" ht="12.75">
      <c r="A289" s="411"/>
      <c r="B289" s="420" t="s">
        <v>233</v>
      </c>
      <c r="C289" s="421"/>
      <c r="D289" s="421"/>
      <c r="E289" s="318" t="s">
        <v>264</v>
      </c>
      <c r="F289" s="165">
        <v>645</v>
      </c>
      <c r="G289" s="157">
        <v>250</v>
      </c>
      <c r="H289" s="164">
        <f aca="true" t="shared" si="6" ref="H289:H294">F289*G289</f>
        <v>161250</v>
      </c>
      <c r="I289" s="232">
        <v>25200</v>
      </c>
      <c r="J289" s="232">
        <v>25200</v>
      </c>
    </row>
    <row r="290" spans="1:10" ht="12.75">
      <c r="A290" s="412"/>
      <c r="B290" s="420" t="s">
        <v>269</v>
      </c>
      <c r="C290" s="421"/>
      <c r="D290" s="421"/>
      <c r="E290" s="318" t="s">
        <v>264</v>
      </c>
      <c r="F290" s="157">
        <v>50</v>
      </c>
      <c r="G290" s="157">
        <v>100</v>
      </c>
      <c r="H290" s="164">
        <f t="shared" si="6"/>
        <v>5000</v>
      </c>
      <c r="I290" s="232">
        <v>5000</v>
      </c>
      <c r="J290" s="232">
        <v>5000</v>
      </c>
    </row>
    <row r="291" spans="1:10" ht="12.75">
      <c r="A291" s="412"/>
      <c r="B291" s="420" t="s">
        <v>268</v>
      </c>
      <c r="C291" s="421"/>
      <c r="D291" s="421"/>
      <c r="E291" s="318" t="s">
        <v>223</v>
      </c>
      <c r="F291" s="157">
        <v>20</v>
      </c>
      <c r="G291" s="157">
        <v>140</v>
      </c>
      <c r="H291" s="164">
        <f t="shared" si="6"/>
        <v>2800</v>
      </c>
      <c r="I291" s="245">
        <v>1400</v>
      </c>
      <c r="J291" s="245">
        <v>1400</v>
      </c>
    </row>
    <row r="292" spans="1:10" ht="12.75" customHeight="1" hidden="1">
      <c r="A292" s="412"/>
      <c r="B292" s="420"/>
      <c r="C292" s="421"/>
      <c r="D292" s="421"/>
      <c r="E292" s="318"/>
      <c r="F292" s="157"/>
      <c r="G292" s="157"/>
      <c r="H292" s="164">
        <f t="shared" si="6"/>
        <v>0</v>
      </c>
      <c r="I292" s="75"/>
      <c r="J292" s="75"/>
    </row>
    <row r="293" spans="1:10" ht="12.75" customHeight="1" hidden="1">
      <c r="A293" s="412"/>
      <c r="B293" s="420"/>
      <c r="C293" s="421"/>
      <c r="D293" s="421"/>
      <c r="E293" s="318"/>
      <c r="F293" s="157"/>
      <c r="G293" s="157"/>
      <c r="H293" s="164">
        <f t="shared" si="6"/>
        <v>0</v>
      </c>
      <c r="I293" s="75"/>
      <c r="J293" s="75"/>
    </row>
    <row r="294" spans="1:10" ht="12.75" customHeight="1" hidden="1">
      <c r="A294" s="412"/>
      <c r="B294" s="420"/>
      <c r="C294" s="421"/>
      <c r="D294" s="421"/>
      <c r="E294" s="318"/>
      <c r="F294" s="157"/>
      <c r="G294" s="157"/>
      <c r="H294" s="164">
        <f t="shared" si="6"/>
        <v>0</v>
      </c>
      <c r="I294" s="75"/>
      <c r="J294" s="75"/>
    </row>
    <row r="295" spans="1:10" ht="12.75" customHeight="1">
      <c r="A295" s="413"/>
      <c r="B295" s="442" t="s">
        <v>170</v>
      </c>
      <c r="C295" s="443"/>
      <c r="D295" s="443"/>
      <c r="E295" s="159"/>
      <c r="F295" s="160"/>
      <c r="G295" s="161"/>
      <c r="H295" s="162">
        <f>SUM(H288:H294)</f>
        <v>169050</v>
      </c>
      <c r="I295" s="162">
        <f>SUM(I288:I294)</f>
        <v>31600</v>
      </c>
      <c r="J295" s="162">
        <f>SUM(J288:J294)</f>
        <v>31600</v>
      </c>
    </row>
    <row r="296" spans="1:10" ht="12.75" hidden="1">
      <c r="A296" s="299">
        <v>3</v>
      </c>
      <c r="B296" s="416" t="s">
        <v>172</v>
      </c>
      <c r="C296" s="416"/>
      <c r="D296" s="444"/>
      <c r="E296" s="163"/>
      <c r="F296" s="157"/>
      <c r="G296" s="157"/>
      <c r="H296" s="164">
        <f>G296-F296</f>
        <v>0</v>
      </c>
      <c r="I296" s="75"/>
      <c r="J296" s="75"/>
    </row>
    <row r="297" spans="1:10" ht="12.75" hidden="1">
      <c r="A297" s="411"/>
      <c r="B297" s="420"/>
      <c r="C297" s="421"/>
      <c r="D297" s="421"/>
      <c r="E297" s="318"/>
      <c r="F297" s="157"/>
      <c r="G297" s="157"/>
      <c r="H297" s="164">
        <f>G297-F297</f>
        <v>0</v>
      </c>
      <c r="I297" s="75"/>
      <c r="J297" s="75"/>
    </row>
    <row r="298" spans="1:10" ht="12.75" customHeight="1" hidden="1">
      <c r="A298" s="412"/>
      <c r="B298" s="420"/>
      <c r="C298" s="421"/>
      <c r="D298" s="421"/>
      <c r="E298" s="318"/>
      <c r="F298" s="157"/>
      <c r="G298" s="157"/>
      <c r="H298" s="164">
        <f>G298-F298</f>
        <v>0</v>
      </c>
      <c r="I298" s="75"/>
      <c r="J298" s="75"/>
    </row>
    <row r="299" spans="1:10" ht="12.75" hidden="1">
      <c r="A299" s="412"/>
      <c r="B299" s="420"/>
      <c r="C299" s="421"/>
      <c r="D299" s="421"/>
      <c r="E299" s="318"/>
      <c r="F299" s="157"/>
      <c r="G299" s="157"/>
      <c r="H299" s="164">
        <f>G299-F299</f>
        <v>0</v>
      </c>
      <c r="I299" s="75"/>
      <c r="J299" s="75"/>
    </row>
    <row r="300" spans="1:10" ht="12.75" customHeight="1" hidden="1">
      <c r="A300" s="413"/>
      <c r="B300" s="442" t="s">
        <v>170</v>
      </c>
      <c r="C300" s="443"/>
      <c r="D300" s="443"/>
      <c r="E300" s="159"/>
      <c r="F300" s="160"/>
      <c r="G300" s="161"/>
      <c r="H300" s="162">
        <f>SUM(H296:H299)</f>
        <v>0</v>
      </c>
      <c r="I300" s="162">
        <f>SUM(I296:I299)</f>
        <v>0</v>
      </c>
      <c r="J300" s="162">
        <f>SUM(J296:J299)</f>
        <v>0</v>
      </c>
    </row>
    <row r="301" spans="1:10" ht="12.75">
      <c r="A301" s="299">
        <v>4</v>
      </c>
      <c r="B301" s="407" t="s">
        <v>174</v>
      </c>
      <c r="C301" s="407"/>
      <c r="D301" s="375"/>
      <c r="E301" s="79"/>
      <c r="F301" s="157"/>
      <c r="G301" s="157"/>
      <c r="H301" s="164">
        <f>G301*F301</f>
        <v>0</v>
      </c>
      <c r="I301" s="75"/>
      <c r="J301" s="75"/>
    </row>
    <row r="302" spans="1:10" ht="12.75">
      <c r="A302" s="411"/>
      <c r="B302" s="375" t="s">
        <v>265</v>
      </c>
      <c r="C302" s="399"/>
      <c r="D302" s="399"/>
      <c r="E302" s="79" t="s">
        <v>223</v>
      </c>
      <c r="F302" s="34">
        <v>10</v>
      </c>
      <c r="G302" s="34">
        <v>2400</v>
      </c>
      <c r="H302" s="164">
        <f aca="true" t="shared" si="7" ref="H302:H310">G302*F302</f>
        <v>24000</v>
      </c>
      <c r="I302" s="222">
        <v>19200</v>
      </c>
      <c r="J302" s="222">
        <v>19200</v>
      </c>
    </row>
    <row r="303" spans="1:10" ht="12.75" hidden="1">
      <c r="A303" s="412"/>
      <c r="B303" s="375"/>
      <c r="C303" s="399"/>
      <c r="D303" s="376"/>
      <c r="E303" s="318"/>
      <c r="F303" s="34"/>
      <c r="G303" s="34"/>
      <c r="H303" s="164">
        <f t="shared" si="7"/>
        <v>0</v>
      </c>
      <c r="I303" s="75"/>
      <c r="J303" s="75"/>
    </row>
    <row r="304" spans="1:10" ht="12.75" hidden="1">
      <c r="A304" s="412"/>
      <c r="B304" s="375"/>
      <c r="C304" s="399"/>
      <c r="D304" s="376"/>
      <c r="E304" s="318"/>
      <c r="F304" s="34"/>
      <c r="G304" s="34"/>
      <c r="H304" s="164">
        <f t="shared" si="7"/>
        <v>0</v>
      </c>
      <c r="I304" s="75"/>
      <c r="J304" s="75"/>
    </row>
    <row r="305" spans="1:10" ht="12.75" hidden="1">
      <c r="A305" s="412"/>
      <c r="B305" s="375"/>
      <c r="C305" s="399"/>
      <c r="D305" s="376"/>
      <c r="E305" s="318"/>
      <c r="F305" s="34"/>
      <c r="G305" s="34"/>
      <c r="H305" s="164">
        <f t="shared" si="7"/>
        <v>0</v>
      </c>
      <c r="I305" s="75"/>
      <c r="J305" s="75"/>
    </row>
    <row r="306" spans="1:10" ht="12.75" hidden="1">
      <c r="A306" s="412"/>
      <c r="B306" s="375"/>
      <c r="C306" s="399"/>
      <c r="D306" s="376"/>
      <c r="E306" s="318"/>
      <c r="F306" s="34"/>
      <c r="G306" s="34"/>
      <c r="H306" s="164">
        <f t="shared" si="7"/>
        <v>0</v>
      </c>
      <c r="I306" s="75"/>
      <c r="J306" s="75"/>
    </row>
    <row r="307" spans="1:10" ht="12.75" hidden="1">
      <c r="A307" s="412"/>
      <c r="B307" s="375"/>
      <c r="C307" s="399"/>
      <c r="D307" s="376"/>
      <c r="E307" s="318"/>
      <c r="F307" s="34"/>
      <c r="G307" s="34"/>
      <c r="H307" s="164">
        <f t="shared" si="7"/>
        <v>0</v>
      </c>
      <c r="I307" s="75"/>
      <c r="J307" s="75"/>
    </row>
    <row r="308" spans="1:10" ht="12.75" hidden="1">
      <c r="A308" s="412"/>
      <c r="B308" s="375"/>
      <c r="C308" s="399"/>
      <c r="D308" s="376"/>
      <c r="E308" s="318"/>
      <c r="F308" s="34"/>
      <c r="G308" s="34"/>
      <c r="H308" s="164">
        <f t="shared" si="7"/>
        <v>0</v>
      </c>
      <c r="I308" s="75"/>
      <c r="J308" s="75"/>
    </row>
    <row r="309" spans="1:10" ht="12.75" hidden="1">
      <c r="A309" s="412"/>
      <c r="B309" s="375"/>
      <c r="C309" s="399"/>
      <c r="D309" s="376"/>
      <c r="E309" s="318"/>
      <c r="F309" s="166"/>
      <c r="G309" s="34"/>
      <c r="H309" s="164">
        <f t="shared" si="7"/>
        <v>0</v>
      </c>
      <c r="I309" s="75"/>
      <c r="J309" s="75"/>
    </row>
    <row r="310" spans="1:10" ht="12.75" hidden="1">
      <c r="A310" s="412"/>
      <c r="B310" s="420"/>
      <c r="C310" s="421"/>
      <c r="D310" s="445"/>
      <c r="E310" s="318"/>
      <c r="F310" s="34"/>
      <c r="G310" s="34"/>
      <c r="H310" s="164">
        <f t="shared" si="7"/>
        <v>0</v>
      </c>
      <c r="I310" s="75"/>
      <c r="J310" s="75"/>
    </row>
    <row r="311" spans="1:10" ht="12.75" customHeight="1" hidden="1">
      <c r="A311" s="412"/>
      <c r="B311" s="420"/>
      <c r="C311" s="421"/>
      <c r="D311" s="421"/>
      <c r="E311" s="318" t="s">
        <v>175</v>
      </c>
      <c r="F311" s="34"/>
      <c r="G311" s="34"/>
      <c r="H311" s="164"/>
      <c r="I311" s="75"/>
      <c r="J311" s="75"/>
    </row>
    <row r="312" spans="1:10" ht="12.75" customHeight="1" hidden="1">
      <c r="A312" s="412"/>
      <c r="B312" s="420"/>
      <c r="C312" s="421"/>
      <c r="D312" s="421"/>
      <c r="E312" s="318" t="s">
        <v>175</v>
      </c>
      <c r="F312" s="34"/>
      <c r="G312" s="34"/>
      <c r="H312" s="164"/>
      <c r="I312" s="75"/>
      <c r="J312" s="75"/>
    </row>
    <row r="313" spans="1:10" ht="12.75" customHeight="1">
      <c r="A313" s="413"/>
      <c r="B313" s="442" t="s">
        <v>170</v>
      </c>
      <c r="C313" s="443"/>
      <c r="D313" s="443"/>
      <c r="E313" s="159"/>
      <c r="F313" s="160"/>
      <c r="G313" s="161"/>
      <c r="H313" s="162">
        <f>SUM(H301:H312)</f>
        <v>24000</v>
      </c>
      <c r="I313" s="162">
        <f>SUM(I301:I312)</f>
        <v>19200</v>
      </c>
      <c r="J313" s="162">
        <f>SUM(J301:J312)</f>
        <v>19200</v>
      </c>
    </row>
    <row r="314" spans="1:10" ht="26.25" customHeight="1">
      <c r="A314" s="150">
        <v>5</v>
      </c>
      <c r="B314" s="407" t="s">
        <v>176</v>
      </c>
      <c r="C314" s="407"/>
      <c r="D314" s="375"/>
      <c r="E314" s="79"/>
      <c r="F314" s="34"/>
      <c r="G314" s="34"/>
      <c r="H314" s="164">
        <f>F314*G314</f>
        <v>0</v>
      </c>
      <c r="I314" s="75"/>
      <c r="J314" s="75"/>
    </row>
    <row r="315" spans="1:10" ht="12.75">
      <c r="A315" s="435"/>
      <c r="B315" s="420" t="s">
        <v>173</v>
      </c>
      <c r="C315" s="421"/>
      <c r="D315" s="421"/>
      <c r="E315" s="318"/>
      <c r="F315" s="34"/>
      <c r="G315" s="34"/>
      <c r="H315" s="164">
        <f>F315*G315</f>
        <v>0</v>
      </c>
      <c r="I315" s="75"/>
      <c r="J315" s="75"/>
    </row>
    <row r="316" spans="1:10" ht="12.75" customHeight="1" hidden="1">
      <c r="A316" s="436"/>
      <c r="B316" s="420"/>
      <c r="C316" s="421"/>
      <c r="D316" s="421"/>
      <c r="E316" s="318"/>
      <c r="F316" s="34"/>
      <c r="G316" s="34"/>
      <c r="H316" s="164">
        <f>F316*G316</f>
        <v>0</v>
      </c>
      <c r="I316" s="75"/>
      <c r="J316" s="75"/>
    </row>
    <row r="317" spans="1:10" ht="12.75" customHeight="1" hidden="1">
      <c r="A317" s="436"/>
      <c r="B317" s="420"/>
      <c r="C317" s="421"/>
      <c r="D317" s="421"/>
      <c r="E317" s="318"/>
      <c r="F317" s="34"/>
      <c r="G317" s="34"/>
      <c r="H317" s="164">
        <f>F317*G317</f>
        <v>0</v>
      </c>
      <c r="I317" s="75"/>
      <c r="J317" s="75"/>
    </row>
    <row r="318" spans="1:10" ht="12.75">
      <c r="A318" s="436"/>
      <c r="B318" s="420" t="s">
        <v>272</v>
      </c>
      <c r="C318" s="421"/>
      <c r="D318" s="421"/>
      <c r="E318" s="318" t="s">
        <v>223</v>
      </c>
      <c r="F318" s="34">
        <v>5</v>
      </c>
      <c r="G318" s="34">
        <v>1970</v>
      </c>
      <c r="H318" s="164">
        <f>F318*G318</f>
        <v>9850</v>
      </c>
      <c r="I318" s="158">
        <v>3940</v>
      </c>
      <c r="J318" s="158">
        <v>3940</v>
      </c>
    </row>
    <row r="319" spans="1:10" ht="12.75" customHeight="1">
      <c r="A319" s="437"/>
      <c r="B319" s="442" t="s">
        <v>170</v>
      </c>
      <c r="C319" s="443"/>
      <c r="D319" s="443"/>
      <c r="E319" s="159"/>
      <c r="F319" s="160"/>
      <c r="G319" s="161"/>
      <c r="H319" s="162">
        <f>SUM(H314:H318)</f>
        <v>9850</v>
      </c>
      <c r="I319" s="162">
        <f>SUM(I314:I318)</f>
        <v>3940</v>
      </c>
      <c r="J319" s="162">
        <f>SUM(J314:J318)</f>
        <v>3940</v>
      </c>
    </row>
    <row r="320" spans="1:10" ht="12.75">
      <c r="A320" s="150">
        <v>6</v>
      </c>
      <c r="B320" s="407" t="s">
        <v>177</v>
      </c>
      <c r="C320" s="407"/>
      <c r="D320" s="375"/>
      <c r="E320" s="79"/>
      <c r="F320" s="167"/>
      <c r="G320" s="167"/>
      <c r="H320" s="164">
        <f>F320*G320</f>
        <v>0</v>
      </c>
      <c r="I320" s="75"/>
      <c r="J320" s="75"/>
    </row>
    <row r="321" spans="1:10" ht="12.75">
      <c r="A321" s="435"/>
      <c r="B321" s="375" t="s">
        <v>266</v>
      </c>
      <c r="C321" s="399"/>
      <c r="D321" s="399"/>
      <c r="E321" s="168" t="s">
        <v>223</v>
      </c>
      <c r="F321" s="169">
        <v>30</v>
      </c>
      <c r="G321" s="169">
        <v>140</v>
      </c>
      <c r="H321" s="164">
        <f aca="true" t="shared" si="8" ref="H321:H340">F321*G321</f>
        <v>4200</v>
      </c>
      <c r="I321" s="247">
        <v>4200</v>
      </c>
      <c r="J321" s="247">
        <v>4200</v>
      </c>
    </row>
    <row r="322" spans="1:10" ht="12.75">
      <c r="A322" s="436"/>
      <c r="B322" s="375" t="s">
        <v>267</v>
      </c>
      <c r="C322" s="399"/>
      <c r="D322" s="399"/>
      <c r="E322" s="168" t="s">
        <v>223</v>
      </c>
      <c r="F322" s="298">
        <v>200</v>
      </c>
      <c r="G322" s="244">
        <v>150</v>
      </c>
      <c r="H322" s="164">
        <f t="shared" si="8"/>
        <v>30000</v>
      </c>
      <c r="I322" s="243">
        <v>30000</v>
      </c>
      <c r="J322" s="243">
        <v>30000</v>
      </c>
    </row>
    <row r="323" spans="1:10" ht="12.75">
      <c r="A323" s="436"/>
      <c r="B323" s="375" t="s">
        <v>270</v>
      </c>
      <c r="C323" s="399"/>
      <c r="D323" s="399"/>
      <c r="E323" s="168" t="s">
        <v>223</v>
      </c>
      <c r="F323" s="298">
        <v>200</v>
      </c>
      <c r="G323" s="93">
        <v>200</v>
      </c>
      <c r="H323" s="164">
        <f t="shared" si="8"/>
        <v>40000</v>
      </c>
      <c r="I323" s="243">
        <v>40000</v>
      </c>
      <c r="J323" s="243">
        <v>40000</v>
      </c>
    </row>
    <row r="324" spans="1:10" ht="12.75">
      <c r="A324" s="436"/>
      <c r="B324" s="375" t="s">
        <v>271</v>
      </c>
      <c r="C324" s="399"/>
      <c r="D324" s="399"/>
      <c r="E324" s="168" t="s">
        <v>223</v>
      </c>
      <c r="F324" s="298">
        <v>120</v>
      </c>
      <c r="G324" s="56">
        <v>95</v>
      </c>
      <c r="H324" s="164">
        <f t="shared" si="8"/>
        <v>11400</v>
      </c>
      <c r="I324" s="166">
        <v>11400</v>
      </c>
      <c r="J324" s="166">
        <v>11400</v>
      </c>
    </row>
    <row r="325" spans="1:10" ht="12.75" customHeight="1" hidden="1">
      <c r="A325" s="436"/>
      <c r="B325" s="375"/>
      <c r="C325" s="399"/>
      <c r="D325" s="399"/>
      <c r="E325" s="168"/>
      <c r="F325" s="170"/>
      <c r="G325" s="93"/>
      <c r="H325" s="164">
        <f t="shared" si="8"/>
        <v>0</v>
      </c>
      <c r="I325" s="171"/>
      <c r="J325" s="171"/>
    </row>
    <row r="326" spans="1:10" ht="12.75" hidden="1">
      <c r="A326" s="436"/>
      <c r="B326" s="375"/>
      <c r="C326" s="399"/>
      <c r="D326" s="399"/>
      <c r="E326" s="168"/>
      <c r="F326" s="298"/>
      <c r="G326" s="56"/>
      <c r="H326" s="164">
        <f t="shared" si="8"/>
        <v>0</v>
      </c>
      <c r="I326" s="166"/>
      <c r="J326" s="166"/>
    </row>
    <row r="327" spans="1:10" ht="12.75" hidden="1">
      <c r="A327" s="436"/>
      <c r="B327" s="375"/>
      <c r="C327" s="399"/>
      <c r="D327" s="399"/>
      <c r="E327" s="168"/>
      <c r="F327" s="298"/>
      <c r="G327" s="93"/>
      <c r="H327" s="164">
        <f t="shared" si="8"/>
        <v>0</v>
      </c>
      <c r="I327" s="298"/>
      <c r="J327" s="298"/>
    </row>
    <row r="328" spans="1:10" ht="12.75" hidden="1">
      <c r="A328" s="436"/>
      <c r="B328" s="375"/>
      <c r="C328" s="399"/>
      <c r="D328" s="399"/>
      <c r="E328" s="168"/>
      <c r="F328" s="170"/>
      <c r="G328" s="93"/>
      <c r="H328" s="164">
        <f t="shared" si="8"/>
        <v>0</v>
      </c>
      <c r="I328" s="298"/>
      <c r="J328" s="298"/>
    </row>
    <row r="329" spans="1:10" ht="12.75" hidden="1">
      <c r="A329" s="436"/>
      <c r="B329" s="375"/>
      <c r="C329" s="399"/>
      <c r="D329" s="399"/>
      <c r="E329" s="168"/>
      <c r="F329" s="298"/>
      <c r="G329" s="56"/>
      <c r="H329" s="164">
        <f t="shared" si="8"/>
        <v>0</v>
      </c>
      <c r="I329" s="166"/>
      <c r="J329" s="166"/>
    </row>
    <row r="330" spans="1:10" ht="12.75" hidden="1">
      <c r="A330" s="436"/>
      <c r="B330" s="375"/>
      <c r="C330" s="399"/>
      <c r="D330" s="399"/>
      <c r="E330" s="168"/>
      <c r="F330" s="298"/>
      <c r="G330" s="93"/>
      <c r="H330" s="164">
        <f t="shared" si="8"/>
        <v>0</v>
      </c>
      <c r="I330" s="298"/>
      <c r="J330" s="298"/>
    </row>
    <row r="331" spans="1:10" ht="12.75" hidden="1">
      <c r="A331" s="436"/>
      <c r="B331" s="375"/>
      <c r="C331" s="399"/>
      <c r="D331" s="399"/>
      <c r="E331" s="168"/>
      <c r="F331" s="170"/>
      <c r="G331" s="93"/>
      <c r="H331" s="164">
        <f t="shared" si="8"/>
        <v>0</v>
      </c>
      <c r="I331" s="298"/>
      <c r="J331" s="298"/>
    </row>
    <row r="332" spans="1:10" ht="12.75" hidden="1">
      <c r="A332" s="436"/>
      <c r="B332" s="375"/>
      <c r="C332" s="399"/>
      <c r="D332" s="399"/>
      <c r="E332" s="168"/>
      <c r="F332" s="298"/>
      <c r="G332" s="93"/>
      <c r="H332" s="164">
        <f t="shared" si="8"/>
        <v>0</v>
      </c>
      <c r="I332" s="298"/>
      <c r="J332" s="298"/>
    </row>
    <row r="333" spans="1:10" ht="12.75" hidden="1">
      <c r="A333" s="436"/>
      <c r="B333" s="375"/>
      <c r="C333" s="399"/>
      <c r="D333" s="399"/>
      <c r="E333" s="168"/>
      <c r="F333" s="298"/>
      <c r="G333" s="56"/>
      <c r="H333" s="164">
        <f t="shared" si="8"/>
        <v>0</v>
      </c>
      <c r="I333" s="166"/>
      <c r="J333" s="166"/>
    </row>
    <row r="334" spans="1:10" ht="12.75" hidden="1">
      <c r="A334" s="436"/>
      <c r="B334" s="375"/>
      <c r="C334" s="399"/>
      <c r="D334" s="399"/>
      <c r="E334" s="168"/>
      <c r="F334" s="298"/>
      <c r="G334" s="93"/>
      <c r="H334" s="164">
        <f t="shared" si="8"/>
        <v>0</v>
      </c>
      <c r="I334" s="298"/>
      <c r="J334" s="298"/>
    </row>
    <row r="335" spans="1:10" ht="12.75" hidden="1">
      <c r="A335" s="436"/>
      <c r="B335" s="375"/>
      <c r="C335" s="399"/>
      <c r="D335" s="399"/>
      <c r="E335" s="168"/>
      <c r="F335" s="170"/>
      <c r="G335" s="172"/>
      <c r="H335" s="164">
        <f t="shared" si="8"/>
        <v>0</v>
      </c>
      <c r="I335" s="248"/>
      <c r="J335" s="248"/>
    </row>
    <row r="336" spans="1:10" ht="12.75" hidden="1">
      <c r="A336" s="436"/>
      <c r="B336" s="375"/>
      <c r="C336" s="399"/>
      <c r="D336" s="399"/>
      <c r="E336" s="168"/>
      <c r="F336" s="34"/>
      <c r="G336" s="34"/>
      <c r="H336" s="164">
        <f t="shared" si="8"/>
        <v>0</v>
      </c>
      <c r="I336" s="86"/>
      <c r="J336" s="34"/>
    </row>
    <row r="337" spans="1:10" ht="12.75" hidden="1">
      <c r="A337" s="436"/>
      <c r="B337" s="375"/>
      <c r="C337" s="399"/>
      <c r="D337" s="399"/>
      <c r="E337" s="168"/>
      <c r="F337" s="34"/>
      <c r="G337" s="34"/>
      <c r="H337" s="164">
        <f t="shared" si="8"/>
        <v>0</v>
      </c>
      <c r="I337" s="34"/>
      <c r="J337" s="34"/>
    </row>
    <row r="338" spans="1:10" ht="12.75" hidden="1">
      <c r="A338" s="436"/>
      <c r="B338" s="375"/>
      <c r="C338" s="399"/>
      <c r="D338" s="399"/>
      <c r="E338" s="168"/>
      <c r="F338" s="34"/>
      <c r="G338" s="34"/>
      <c r="H338" s="164">
        <f t="shared" si="8"/>
        <v>0</v>
      </c>
      <c r="I338" s="34"/>
      <c r="J338" s="34"/>
    </row>
    <row r="339" spans="1:10" ht="12.75" hidden="1">
      <c r="A339" s="436"/>
      <c r="B339" s="375"/>
      <c r="C339" s="399"/>
      <c r="D339" s="399"/>
      <c r="E339" s="168"/>
      <c r="F339" s="34"/>
      <c r="G339" s="34"/>
      <c r="H339" s="164">
        <f t="shared" si="8"/>
        <v>0</v>
      </c>
      <c r="I339" s="34"/>
      <c r="J339" s="34"/>
    </row>
    <row r="340" spans="1:10" ht="12.75" hidden="1">
      <c r="A340" s="436"/>
      <c r="B340" s="375"/>
      <c r="C340" s="399"/>
      <c r="D340" s="399"/>
      <c r="E340" s="168"/>
      <c r="F340" s="34"/>
      <c r="G340" s="34"/>
      <c r="H340" s="164">
        <f t="shared" si="8"/>
        <v>0</v>
      </c>
      <c r="I340" s="34"/>
      <c r="J340" s="34"/>
    </row>
    <row r="341" spans="1:10" ht="17.25" customHeight="1">
      <c r="A341" s="437"/>
      <c r="B341" s="442" t="s">
        <v>170</v>
      </c>
      <c r="C341" s="443"/>
      <c r="D341" s="443"/>
      <c r="E341" s="159"/>
      <c r="F341" s="160"/>
      <c r="G341" s="161"/>
      <c r="H341" s="162">
        <f>SUM(H321:H340)</f>
        <v>85600</v>
      </c>
      <c r="I341" s="162">
        <f>SUM(I321:I340)</f>
        <v>85600</v>
      </c>
      <c r="J341" s="162">
        <f>SUM(J321:J340)</f>
        <v>85600</v>
      </c>
    </row>
    <row r="342" spans="1:10" ht="30.75" customHeight="1" hidden="1">
      <c r="A342" s="295">
        <v>7</v>
      </c>
      <c r="B342" s="448" t="s">
        <v>178</v>
      </c>
      <c r="C342" s="449"/>
      <c r="D342" s="450"/>
      <c r="E342" s="175"/>
      <c r="F342" s="175"/>
      <c r="G342" s="175"/>
      <c r="H342" s="246">
        <f>F342*G342</f>
        <v>0</v>
      </c>
      <c r="I342" s="320"/>
      <c r="J342" s="320"/>
    </row>
    <row r="343" spans="1:10" ht="18" customHeight="1">
      <c r="A343" s="404" t="s">
        <v>179</v>
      </c>
      <c r="B343" s="405"/>
      <c r="C343" s="405"/>
      <c r="D343" s="405"/>
      <c r="E343" s="405"/>
      <c r="F343" s="405"/>
      <c r="G343" s="406"/>
      <c r="H343" s="44">
        <f>H341+H319+H313+H300+H295+H287+H342</f>
        <v>316198.05</v>
      </c>
      <c r="I343" s="44">
        <f>I341+I319+I313+I300+I295+I287+I342</f>
        <v>167840</v>
      </c>
      <c r="J343" s="44">
        <f>J341+J319+J313+J300+J295+J287+J342</f>
        <v>167840</v>
      </c>
    </row>
    <row r="344" spans="1:10" ht="18" customHeight="1">
      <c r="A344" s="357" t="s">
        <v>180</v>
      </c>
      <c r="B344" s="358"/>
      <c r="C344" s="358"/>
      <c r="D344" s="358"/>
      <c r="E344" s="358"/>
      <c r="F344" s="358"/>
      <c r="G344" s="358"/>
      <c r="H344" s="44">
        <f>H343+H269+H229+H218+H195+H172+H163+H152+H138</f>
        <v>2222968.3540000003</v>
      </c>
      <c r="I344" s="44">
        <f>I343+I269+I229+I218+I195+I172+I163+I152+I138</f>
        <v>1625575</v>
      </c>
      <c r="J344" s="44">
        <f>J343+J269+J229+J218+J195+J172+J163+J152+J138</f>
        <v>1625575</v>
      </c>
    </row>
    <row r="345" spans="1:10" ht="18" customHeight="1">
      <c r="A345" s="451" t="s">
        <v>181</v>
      </c>
      <c r="B345" s="452"/>
      <c r="C345" s="452"/>
      <c r="D345" s="452"/>
      <c r="E345" s="452"/>
      <c r="F345" s="452"/>
      <c r="G345" s="452"/>
      <c r="H345" s="452"/>
      <c r="I345" s="453"/>
      <c r="J345" s="178">
        <f>H344+H118+H111+H103+H96+H87+H79+H70+H63+H56+H44+H36</f>
        <v>2638148.3540000003</v>
      </c>
    </row>
    <row r="346" spans="1:10" ht="26.25" customHeight="1">
      <c r="A346" s="48"/>
      <c r="B346" s="48"/>
      <c r="C346" s="48"/>
      <c r="D346" s="48"/>
      <c r="E346" s="48"/>
      <c r="F346" s="48"/>
      <c r="G346" s="48"/>
      <c r="H346" s="48"/>
      <c r="I346" s="48"/>
      <c r="J346" s="48"/>
    </row>
    <row r="347" spans="1:10" ht="16.5" customHeight="1">
      <c r="A347" s="446" t="s">
        <v>182</v>
      </c>
      <c r="B347" s="446"/>
      <c r="C347" s="446"/>
      <c r="D347" s="179"/>
      <c r="E347" s="180" t="s">
        <v>226</v>
      </c>
      <c r="F347" s="180"/>
      <c r="G347" s="180"/>
      <c r="H347" s="48"/>
      <c r="I347" s="48"/>
      <c r="J347" s="48"/>
    </row>
    <row r="348" spans="1:10" ht="12.75">
      <c r="A348" s="180"/>
      <c r="B348" s="180"/>
      <c r="C348" s="180"/>
      <c r="D348" s="293" t="s">
        <v>183</v>
      </c>
      <c r="E348" s="180"/>
      <c r="F348" s="180"/>
      <c r="G348" s="180"/>
      <c r="H348" s="48"/>
      <c r="I348" s="48"/>
      <c r="J348" s="48"/>
    </row>
    <row r="349" spans="1:10" ht="12.75">
      <c r="A349" s="180"/>
      <c r="B349" s="180"/>
      <c r="C349" s="180"/>
      <c r="D349" s="180"/>
      <c r="E349" s="180"/>
      <c r="F349" s="180"/>
      <c r="G349" s="180"/>
      <c r="H349" s="48"/>
      <c r="I349" s="48"/>
      <c r="J349" s="48"/>
    </row>
    <row r="350" spans="1:7" ht="12.75">
      <c r="A350" s="446" t="s">
        <v>184</v>
      </c>
      <c r="B350" s="446"/>
      <c r="C350" s="446"/>
      <c r="D350" s="182"/>
      <c r="E350" s="183" t="s">
        <v>227</v>
      </c>
      <c r="F350" s="184"/>
      <c r="G350" s="184"/>
    </row>
    <row r="351" spans="1:7" ht="12.75">
      <c r="A351" s="180"/>
      <c r="B351" s="183"/>
      <c r="C351" s="183"/>
      <c r="D351" s="293" t="s">
        <v>183</v>
      </c>
      <c r="E351" s="183"/>
      <c r="F351" s="183"/>
      <c r="G351" s="183"/>
    </row>
    <row r="352" spans="1:10" ht="15.75">
      <c r="A352" s="447" t="s">
        <v>185</v>
      </c>
      <c r="B352" s="447"/>
      <c r="C352" s="447"/>
      <c r="D352" s="447"/>
      <c r="E352" s="447"/>
      <c r="F352" s="447"/>
      <c r="G352" s="447"/>
      <c r="H352" s="447"/>
      <c r="I352" s="447"/>
      <c r="J352" s="447"/>
    </row>
  </sheetData>
  <sheetProtection/>
  <mergeCells count="389">
    <mergeCell ref="B330:D330"/>
    <mergeCell ref="B331:D331"/>
    <mergeCell ref="B332:D332"/>
    <mergeCell ref="B333:D333"/>
    <mergeCell ref="A347:C347"/>
    <mergeCell ref="A350:C350"/>
    <mergeCell ref="A352:J352"/>
    <mergeCell ref="B340:D340"/>
    <mergeCell ref="B341:D341"/>
    <mergeCell ref="B342:D342"/>
    <mergeCell ref="A343:G343"/>
    <mergeCell ref="A344:G344"/>
    <mergeCell ref="A345:I345"/>
    <mergeCell ref="B314:D314"/>
    <mergeCell ref="A315:A319"/>
    <mergeCell ref="B315:D315"/>
    <mergeCell ref="B316:D316"/>
    <mergeCell ref="B317:D317"/>
    <mergeCell ref="B318:D318"/>
    <mergeCell ref="B319:D319"/>
    <mergeCell ref="B320:D320"/>
    <mergeCell ref="A321:A341"/>
    <mergeCell ref="B321:D321"/>
    <mergeCell ref="B322:D322"/>
    <mergeCell ref="B323:D323"/>
    <mergeCell ref="B324:D324"/>
    <mergeCell ref="B325:D325"/>
    <mergeCell ref="B326:D326"/>
    <mergeCell ref="B327:D327"/>
    <mergeCell ref="B334:D334"/>
    <mergeCell ref="B335:D335"/>
    <mergeCell ref="B336:D336"/>
    <mergeCell ref="B337:D337"/>
    <mergeCell ref="B338:D338"/>
    <mergeCell ref="B339:D339"/>
    <mergeCell ref="B328:D328"/>
    <mergeCell ref="B329:D329"/>
    <mergeCell ref="B296:D296"/>
    <mergeCell ref="A297:A300"/>
    <mergeCell ref="B297:D297"/>
    <mergeCell ref="B298:D298"/>
    <mergeCell ref="B299:D299"/>
    <mergeCell ref="B300:D300"/>
    <mergeCell ref="B301:D301"/>
    <mergeCell ref="A302:A313"/>
    <mergeCell ref="B302:D302"/>
    <mergeCell ref="B303:D303"/>
    <mergeCell ref="B304:D304"/>
    <mergeCell ref="B305:D305"/>
    <mergeCell ref="B306:D306"/>
    <mergeCell ref="B307:D307"/>
    <mergeCell ref="B308:D308"/>
    <mergeCell ref="B309:D309"/>
    <mergeCell ref="B310:D310"/>
    <mergeCell ref="B311:D311"/>
    <mergeCell ref="B312:D312"/>
    <mergeCell ref="B313:D313"/>
    <mergeCell ref="B288:D288"/>
    <mergeCell ref="A289:A295"/>
    <mergeCell ref="B289:D289"/>
    <mergeCell ref="B290:D290"/>
    <mergeCell ref="B291:D291"/>
    <mergeCell ref="B292:D292"/>
    <mergeCell ref="B293:D293"/>
    <mergeCell ref="B294:D294"/>
    <mergeCell ref="B295:D295"/>
    <mergeCell ref="B276:D276"/>
    <mergeCell ref="A277:A287"/>
    <mergeCell ref="B277:D277"/>
    <mergeCell ref="B278:D278"/>
    <mergeCell ref="B279:D279"/>
    <mergeCell ref="B280:D280"/>
    <mergeCell ref="B281:D281"/>
    <mergeCell ref="B282:D282"/>
    <mergeCell ref="B283:D283"/>
    <mergeCell ref="B284:D284"/>
    <mergeCell ref="B285:D285"/>
    <mergeCell ref="B286:D286"/>
    <mergeCell ref="B287:D287"/>
    <mergeCell ref="G273:G274"/>
    <mergeCell ref="H273:J273"/>
    <mergeCell ref="B265:D265"/>
    <mergeCell ref="B266:D266"/>
    <mergeCell ref="B267:D267"/>
    <mergeCell ref="B268:D268"/>
    <mergeCell ref="A269:G269"/>
    <mergeCell ref="A271:H271"/>
    <mergeCell ref="B275:D275"/>
    <mergeCell ref="B264:D264"/>
    <mergeCell ref="B250:D250"/>
    <mergeCell ref="B251:D251"/>
    <mergeCell ref="B252:D252"/>
    <mergeCell ref="B253:D253"/>
    <mergeCell ref="A273:A274"/>
    <mergeCell ref="B273:D274"/>
    <mergeCell ref="E273:E274"/>
    <mergeCell ref="F273:F274"/>
    <mergeCell ref="A254:A263"/>
    <mergeCell ref="B254:D254"/>
    <mergeCell ref="B255:D255"/>
    <mergeCell ref="B256:D256"/>
    <mergeCell ref="B257:D257"/>
    <mergeCell ref="B258:D258"/>
    <mergeCell ref="B244:D244"/>
    <mergeCell ref="B245:D245"/>
    <mergeCell ref="B246:D246"/>
    <mergeCell ref="B247:D247"/>
    <mergeCell ref="B248:D248"/>
    <mergeCell ref="B249:D249"/>
    <mergeCell ref="B259:D259"/>
    <mergeCell ref="B260:D260"/>
    <mergeCell ref="B261:D261"/>
    <mergeCell ref="B262:D262"/>
    <mergeCell ref="B263:D263"/>
    <mergeCell ref="B235:D235"/>
    <mergeCell ref="B236:D236"/>
    <mergeCell ref="B237:D237"/>
    <mergeCell ref="A238:A250"/>
    <mergeCell ref="B238:D238"/>
    <mergeCell ref="B239:D239"/>
    <mergeCell ref="B240:D240"/>
    <mergeCell ref="B241:D241"/>
    <mergeCell ref="B242:D242"/>
    <mergeCell ref="B243:D243"/>
    <mergeCell ref="A231:J231"/>
    <mergeCell ref="A233:A234"/>
    <mergeCell ref="B233:D234"/>
    <mergeCell ref="E233:E234"/>
    <mergeCell ref="F233:F234"/>
    <mergeCell ref="G233:G234"/>
    <mergeCell ref="H233:J233"/>
    <mergeCell ref="B227:C227"/>
    <mergeCell ref="I227:J227"/>
    <mergeCell ref="B228:C228"/>
    <mergeCell ref="I228:J228"/>
    <mergeCell ref="A229:F229"/>
    <mergeCell ref="I229:J229"/>
    <mergeCell ref="B224:C224"/>
    <mergeCell ref="I224:J224"/>
    <mergeCell ref="B225:C225"/>
    <mergeCell ref="I225:J225"/>
    <mergeCell ref="B226:C226"/>
    <mergeCell ref="I226:J226"/>
    <mergeCell ref="A218:G218"/>
    <mergeCell ref="A220:J220"/>
    <mergeCell ref="A222:A223"/>
    <mergeCell ref="B222:C223"/>
    <mergeCell ref="D222:D223"/>
    <mergeCell ref="E222:E223"/>
    <mergeCell ref="F222:F223"/>
    <mergeCell ref="G222:J222"/>
    <mergeCell ref="I223:J223"/>
    <mergeCell ref="B212:D212"/>
    <mergeCell ref="B213:D213"/>
    <mergeCell ref="B214:D214"/>
    <mergeCell ref="B215:D215"/>
    <mergeCell ref="B216:D216"/>
    <mergeCell ref="B217:D217"/>
    <mergeCell ref="B206:D206"/>
    <mergeCell ref="B207:D207"/>
    <mergeCell ref="B208:D208"/>
    <mergeCell ref="B209:D209"/>
    <mergeCell ref="B210:D210"/>
    <mergeCell ref="B211:D211"/>
    <mergeCell ref="B201:D201"/>
    <mergeCell ref="B202:D202"/>
    <mergeCell ref="B203:D203"/>
    <mergeCell ref="B204:D204"/>
    <mergeCell ref="B205:D205"/>
    <mergeCell ref="B192:D192"/>
    <mergeCell ref="B193:D193"/>
    <mergeCell ref="B194:D194"/>
    <mergeCell ref="A195:G195"/>
    <mergeCell ref="A197:J197"/>
    <mergeCell ref="A199:A200"/>
    <mergeCell ref="B199:D200"/>
    <mergeCell ref="E199:E200"/>
    <mergeCell ref="F199:F200"/>
    <mergeCell ref="G199:G200"/>
    <mergeCell ref="B187:D187"/>
    <mergeCell ref="B188:D188"/>
    <mergeCell ref="B189:D189"/>
    <mergeCell ref="B190:D190"/>
    <mergeCell ref="B191:D191"/>
    <mergeCell ref="H176:J176"/>
    <mergeCell ref="B178:D178"/>
    <mergeCell ref="B179:D179"/>
    <mergeCell ref="H199:J199"/>
    <mergeCell ref="A180:A186"/>
    <mergeCell ref="B180:D180"/>
    <mergeCell ref="B181:D181"/>
    <mergeCell ref="B182:D182"/>
    <mergeCell ref="B183:D183"/>
    <mergeCell ref="B184:D184"/>
    <mergeCell ref="B185:D185"/>
    <mergeCell ref="B169:D169"/>
    <mergeCell ref="B170:D170"/>
    <mergeCell ref="B171:D171"/>
    <mergeCell ref="A172:G172"/>
    <mergeCell ref="A174:J174"/>
    <mergeCell ref="A176:A177"/>
    <mergeCell ref="B176:D177"/>
    <mergeCell ref="E176:E177"/>
    <mergeCell ref="F176:F177"/>
    <mergeCell ref="G176:G177"/>
    <mergeCell ref="B186:D186"/>
    <mergeCell ref="A163:G163"/>
    <mergeCell ref="A165:J165"/>
    <mergeCell ref="A167:A168"/>
    <mergeCell ref="B167:D168"/>
    <mergeCell ref="E167:E168"/>
    <mergeCell ref="F167:F168"/>
    <mergeCell ref="G167:G168"/>
    <mergeCell ref="H167:J167"/>
    <mergeCell ref="H156:J156"/>
    <mergeCell ref="B158:D158"/>
    <mergeCell ref="B159:D159"/>
    <mergeCell ref="B160:D160"/>
    <mergeCell ref="B161:D161"/>
    <mergeCell ref="B162:D162"/>
    <mergeCell ref="B148:D148"/>
    <mergeCell ref="B149:D149"/>
    <mergeCell ref="B150:D150"/>
    <mergeCell ref="B151:D151"/>
    <mergeCell ref="A152:G152"/>
    <mergeCell ref="A156:A157"/>
    <mergeCell ref="B156:D157"/>
    <mergeCell ref="E156:E157"/>
    <mergeCell ref="F156:F157"/>
    <mergeCell ref="G156:G157"/>
    <mergeCell ref="A144:J144"/>
    <mergeCell ref="A146:A147"/>
    <mergeCell ref="B146:D147"/>
    <mergeCell ref="E146:E147"/>
    <mergeCell ref="F146:F147"/>
    <mergeCell ref="G146:G147"/>
    <mergeCell ref="H146:J146"/>
    <mergeCell ref="B136:D136"/>
    <mergeCell ref="B137:D137"/>
    <mergeCell ref="A138:G138"/>
    <mergeCell ref="B140:D140"/>
    <mergeCell ref="B141:D141"/>
    <mergeCell ref="B142:D142"/>
    <mergeCell ref="B130:D130"/>
    <mergeCell ref="B131:D131"/>
    <mergeCell ref="B132:D132"/>
    <mergeCell ref="B133:D133"/>
    <mergeCell ref="B134:D134"/>
    <mergeCell ref="B135:D135"/>
    <mergeCell ref="I124:I125"/>
    <mergeCell ref="J124:J125"/>
    <mergeCell ref="B126:D126"/>
    <mergeCell ref="B127:D127"/>
    <mergeCell ref="B128:D128"/>
    <mergeCell ref="B129:D129"/>
    <mergeCell ref="A118:G118"/>
    <mergeCell ref="A120:J120"/>
    <mergeCell ref="A121:J121"/>
    <mergeCell ref="A123:A125"/>
    <mergeCell ref="B123:D125"/>
    <mergeCell ref="E123:E125"/>
    <mergeCell ref="F123:F125"/>
    <mergeCell ref="G123:G125"/>
    <mergeCell ref="H123:J123"/>
    <mergeCell ref="H124:H125"/>
    <mergeCell ref="A111:G111"/>
    <mergeCell ref="A113:J113"/>
    <mergeCell ref="A115:A116"/>
    <mergeCell ref="B115:B116"/>
    <mergeCell ref="C115:C116"/>
    <mergeCell ref="D115:D116"/>
    <mergeCell ref="E115:E116"/>
    <mergeCell ref="F115:F116"/>
    <mergeCell ref="G115:G116"/>
    <mergeCell ref="H115:J115"/>
    <mergeCell ref="A103:G103"/>
    <mergeCell ref="A105:J105"/>
    <mergeCell ref="A107:A108"/>
    <mergeCell ref="B107:B108"/>
    <mergeCell ref="C107:C108"/>
    <mergeCell ref="D107:D108"/>
    <mergeCell ref="E107:E108"/>
    <mergeCell ref="F107:F108"/>
    <mergeCell ref="G107:G108"/>
    <mergeCell ref="H107:J107"/>
    <mergeCell ref="A96:G96"/>
    <mergeCell ref="A98:J98"/>
    <mergeCell ref="A99:J99"/>
    <mergeCell ref="A100:A101"/>
    <mergeCell ref="B100:B101"/>
    <mergeCell ref="C100:C101"/>
    <mergeCell ref="D100:G101"/>
    <mergeCell ref="H100:J100"/>
    <mergeCell ref="G91:G92"/>
    <mergeCell ref="H91:J91"/>
    <mergeCell ref="B93:B95"/>
    <mergeCell ref="D93:E93"/>
    <mergeCell ref="D94:E94"/>
    <mergeCell ref="D95:E95"/>
    <mergeCell ref="B85:B86"/>
    <mergeCell ref="D85:E85"/>
    <mergeCell ref="D86:E86"/>
    <mergeCell ref="A87:G87"/>
    <mergeCell ref="A89:J89"/>
    <mergeCell ref="A91:A92"/>
    <mergeCell ref="B91:B92"/>
    <mergeCell ref="C91:C92"/>
    <mergeCell ref="D91:E92"/>
    <mergeCell ref="F91:F92"/>
    <mergeCell ref="D78:E78"/>
    <mergeCell ref="A79:G79"/>
    <mergeCell ref="A81:J81"/>
    <mergeCell ref="A83:A84"/>
    <mergeCell ref="B83:B84"/>
    <mergeCell ref="C83:C84"/>
    <mergeCell ref="D83:E84"/>
    <mergeCell ref="F83:F84"/>
    <mergeCell ref="G83:G84"/>
    <mergeCell ref="H83:J83"/>
    <mergeCell ref="A70:G70"/>
    <mergeCell ref="A72:J74"/>
    <mergeCell ref="A76:A77"/>
    <mergeCell ref="B76:B77"/>
    <mergeCell ref="C76:C77"/>
    <mergeCell ref="D76:E77"/>
    <mergeCell ref="F76:F77"/>
    <mergeCell ref="G76:G77"/>
    <mergeCell ref="H76:J76"/>
    <mergeCell ref="A63:G63"/>
    <mergeCell ref="A65:J65"/>
    <mergeCell ref="A67:A68"/>
    <mergeCell ref="B67:B68"/>
    <mergeCell ref="C67:C68"/>
    <mergeCell ref="D67:D68"/>
    <mergeCell ref="E67:E68"/>
    <mergeCell ref="F67:F68"/>
    <mergeCell ref="G67:G68"/>
    <mergeCell ref="H67:J67"/>
    <mergeCell ref="A57:J57"/>
    <mergeCell ref="A58:J59"/>
    <mergeCell ref="A60:A61"/>
    <mergeCell ref="B60:B61"/>
    <mergeCell ref="C60:C61"/>
    <mergeCell ref="D60:D61"/>
    <mergeCell ref="E60:E61"/>
    <mergeCell ref="F60:F61"/>
    <mergeCell ref="G60:G61"/>
    <mergeCell ref="H60:J60"/>
    <mergeCell ref="F48:F49"/>
    <mergeCell ref="G48:G49"/>
    <mergeCell ref="H48:J48"/>
    <mergeCell ref="B50:B52"/>
    <mergeCell ref="C50:C52"/>
    <mergeCell ref="A56:G56"/>
    <mergeCell ref="A43:B43"/>
    <mergeCell ref="C43:G43"/>
    <mergeCell ref="A44:G44"/>
    <mergeCell ref="A45:J45"/>
    <mergeCell ref="A46:J46"/>
    <mergeCell ref="A48:A49"/>
    <mergeCell ref="B48:B49"/>
    <mergeCell ref="C48:C49"/>
    <mergeCell ref="D48:D49"/>
    <mergeCell ref="E48:E49"/>
    <mergeCell ref="A35:B35"/>
    <mergeCell ref="C35:G35"/>
    <mergeCell ref="A36:G36"/>
    <mergeCell ref="A38:J39"/>
    <mergeCell ref="A41:B42"/>
    <mergeCell ref="C41:G42"/>
    <mergeCell ref="H41:J41"/>
    <mergeCell ref="A29:B29"/>
    <mergeCell ref="E29:G29"/>
    <mergeCell ref="A31:J31"/>
    <mergeCell ref="A33:B34"/>
    <mergeCell ref="C33:G34"/>
    <mergeCell ref="H33:J33"/>
    <mergeCell ref="B22:D22"/>
    <mergeCell ref="B23:D23"/>
    <mergeCell ref="C25:I26"/>
    <mergeCell ref="J25:J26"/>
    <mergeCell ref="C27:I27"/>
    <mergeCell ref="C28:I28"/>
    <mergeCell ref="C4:H4"/>
    <mergeCell ref="A6:B6"/>
    <mergeCell ref="C6:D6"/>
    <mergeCell ref="B19:D19"/>
    <mergeCell ref="B20:D20"/>
    <mergeCell ref="B21:D21"/>
  </mergeCells>
  <printOptions/>
  <pageMargins left="0.3937007874015748" right="0" top="0" bottom="0" header="0.5118110236220472" footer="0.5118110236220472"/>
  <pageSetup fitToHeight="0" fitToWidth="1" horizontalDpi="600" verticalDpi="600" orientation="portrait" scale="68" r:id="rId1"/>
  <rowBreaks count="2" manualBreakCount="2">
    <brk id="102" max="9" man="1"/>
    <brk id="19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Кристина</dc:creator>
  <cp:keywords/>
  <dc:description/>
  <cp:lastModifiedBy>user</cp:lastModifiedBy>
  <cp:lastPrinted>2017-02-27T04:50:38Z</cp:lastPrinted>
  <dcterms:created xsi:type="dcterms:W3CDTF">2016-11-02T07:05:09Z</dcterms:created>
  <dcterms:modified xsi:type="dcterms:W3CDTF">2017-03-13T23:33:02Z</dcterms:modified>
  <cp:category/>
  <cp:version/>
  <cp:contentType/>
  <cp:contentStatus/>
</cp:coreProperties>
</file>